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9375" firstSheet="2" activeTab="2"/>
  </bookViews>
  <sheets>
    <sheet name="прил1" sheetId="1" r:id="rId1"/>
    <sheet name="прил2" sheetId="2" r:id="rId2"/>
    <sheet name="пр4" sheetId="3" r:id="rId3"/>
    <sheet name="пр6" sheetId="4" r:id="rId4"/>
    <sheet name="Лист1" sheetId="5" r:id="rId5"/>
  </sheets>
  <definedNames>
    <definedName name="_xlnm.Print_Area" localSheetId="3">'пр6'!$A$1:$H$286</definedName>
    <definedName name="_xlnm.Print_Area" localSheetId="0">'прил1'!$A$1:$C$32</definedName>
    <definedName name="_xlnm.Print_Area" localSheetId="1">'прил2'!$A$1:$D$32</definedName>
  </definedNames>
  <calcPr fullCalcOnLoad="1"/>
</workbook>
</file>

<file path=xl/sharedStrings.xml><?xml version="1.0" encoding="utf-8"?>
<sst xmlns="http://schemas.openxmlformats.org/spreadsheetml/2006/main" count="1833" uniqueCount="586">
  <si>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</si>
  <si>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</si>
  <si>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</si>
  <si>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</si>
  <si>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</si>
  <si>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</si>
  <si>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</si>
  <si>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</si>
  <si>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</si>
  <si>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</si>
  <si>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</si>
  <si>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</si>
  <si>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</si>
  <si>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</si>
  <si>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</si>
  <si>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</si>
  <si>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</si>
  <si>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</si>
  <si>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</si>
  <si>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</si>
  <si>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</si>
  <si>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</si>
  <si>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</si>
  <si>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</si>
  <si>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</si>
  <si>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</si>
  <si>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</si>
  <si>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</si>
  <si>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</si>
  <si>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</si>
  <si>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</si>
  <si>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</si>
  <si>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</si>
  <si>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</si>
  <si>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</si>
  <si>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</si>
  <si>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</si>
  <si>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</si>
  <si>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</si>
  <si>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</si>
  <si>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</si>
  <si>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</si>
  <si>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</si>
  <si>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</si>
  <si>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</si>
  <si>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</si>
  <si>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</si>
  <si>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</si>
  <si>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06 0 00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</si>
  <si>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</si>
  <si>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</si>
  <si>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</si>
  <si>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</si>
  <si>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Глушковского района  от 25.12.2015г. №18</t>
  </si>
  <si>
    <t>Муниципальная программа  Званновского сельсовета  Глушковского района Курской области «Развитие муниципальной службы в Званновском сельсовете  Глушковского района  Курской области на 2014-2017 годы»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</si>
  <si>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</si>
  <si>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</si>
  <si>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</si>
  <si>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</si>
  <si>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</si>
  <si>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</si>
  <si>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</si>
  <si>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Основное мероприятие "Проведение муниципальной политики в области имущественных и земельных отношений"</t>
  </si>
  <si>
    <t>Основное мероприятие "Энергосбережение и повышение энергетической эффективности в бюджетной сфере"</t>
  </si>
  <si>
    <t>07 2 00 00000</t>
  </si>
  <si>
    <t>Основное мероприятие "Переселение граждан из аварийного жилищного фонда "</t>
  </si>
  <si>
    <t>Обеспечение мероприятий по переселению граждан из аварийного жилищного фонда за счет средств бюджета</t>
  </si>
  <si>
    <t>07 2 01 09602</t>
  </si>
  <si>
    <t>собст</t>
  </si>
  <si>
    <t>Мероприятия по переселению граждан из аварийного жилищного фонда</t>
  </si>
  <si>
    <t>?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</si>
  <si>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</si>
  <si>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</si>
  <si>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16 1 00</t>
  </si>
  <si>
    <t>Основное мероприятие "Строительство локальных сетей водоснабжения"</t>
  </si>
  <si>
    <t>16 1 04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</si>
  <si>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</si>
  <si>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50181</t>
  </si>
  <si>
    <t>фед</t>
  </si>
  <si>
    <t>Осуществление переданных полномочий по устойчивому развитию территорий</t>
  </si>
  <si>
    <t>R0181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</si>
  <si>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</si>
  <si>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 xml:space="preserve">16 1 04 </t>
  </si>
  <si>
    <t>L0181</t>
  </si>
  <si>
    <t>07 0 00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</si>
  <si>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</si>
  <si>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</si>
  <si>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</si>
  <si>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</si>
  <si>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 xml:space="preserve">07 2  02 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</si>
  <si>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</si>
  <si>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</si>
  <si>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</si>
  <si>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</si>
  <si>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</si>
  <si>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</si>
  <si>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 xml:space="preserve">     06 1 01</t>
  </si>
  <si>
    <t xml:space="preserve">      06 1 01</t>
  </si>
  <si>
    <t>06 1 01 S3421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</si>
  <si>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</si>
  <si>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07 2 03</t>
  </si>
  <si>
    <t xml:space="preserve">   07 2 03       П1417</t>
  </si>
  <si>
    <t>Основное мероприятие "Организация ритуальных услуг и содержание мест захоронения"</t>
  </si>
  <si>
    <t>Основное мероприятие "Поддержание в чистоте территории населенных пунктов муниципальных образований"</t>
  </si>
  <si>
    <t xml:space="preserve">     07  1 01</t>
  </si>
  <si>
    <t xml:space="preserve">   07 1 01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</si>
  <si>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</si>
  <si>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</si>
  <si>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</si>
  <si>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</si>
  <si>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</si>
  <si>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</si>
  <si>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</si>
  <si>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Осуществление переданных полномочий  на реализацию  мероприятий по обеспечению жильем молодых семей</t>
  </si>
  <si>
    <t xml:space="preserve">L0201  </t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</si>
  <si>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</si>
  <si>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2018 годы»</t>
    </r>
  </si>
  <si>
    <t>Муниципальная программа Званновского сельсовета Глушковского района Курской области «Повышение эффективности  управления финансами в Званновского сельсовете  Глушковского района Курской области на 2014 – 2018 годы»</t>
  </si>
  <si>
    <t xml:space="preserve">  06 1 01</t>
  </si>
  <si>
    <t xml:space="preserve">  07 2 00</t>
  </si>
  <si>
    <t xml:space="preserve">   07 2 03</t>
  </si>
  <si>
    <t xml:space="preserve">  07 2 03</t>
  </si>
  <si>
    <t>Основное мероприятие "Развитие библиотечного дела в Званновском сельсовете Глушковского района Курской области"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</si>
  <si>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</si>
  <si>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</si>
  <si>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</si>
  <si>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</si>
  <si>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</si>
  <si>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</si>
  <si>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</si>
  <si>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</si>
  <si>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</si>
  <si>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</si>
  <si>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</si>
  <si>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</si>
  <si>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</si>
  <si>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</si>
  <si>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</si>
  <si>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</si>
  <si>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</si>
  <si>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</si>
  <si>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</si>
  <si>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</si>
  <si>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</si>
  <si>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</si>
  <si>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</si>
  <si>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</si>
  <si>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</si>
  <si>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</si>
  <si>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</si>
  <si>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</si>
  <si>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</si>
  <si>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</si>
  <si>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</si>
  <si>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</si>
  <si>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</si>
  <si>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</si>
  <si>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</si>
  <si>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</si>
  <si>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</si>
  <si>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</si>
  <si>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</si>
  <si>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2 07 05030 10 0000 180</t>
  </si>
  <si>
    <t xml:space="preserve">Прочие безвозмездные поступления в бюджеты поселений </t>
  </si>
  <si>
    <t>к решению Собрания Депутатов Званновского сельсовета</t>
  </si>
  <si>
    <t>"О бюджете Званновского сельсовета  Глушковского района</t>
  </si>
  <si>
    <t>Администрация Званновского сельсовета  Глушковского района Курской области</t>
  </si>
  <si>
    <t xml:space="preserve">Муниципальная программа Званновского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</si>
  <si>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Муниципальная программа Званновского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</si>
  <si>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Званновского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</si>
  <si>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Званновского сельсовета  Глушковского района Курской области «Энергосбережение и повышение энергетической эффективности  Званновского сельсовета  Глушковского района Курской области на  2010– 2015 годы и на перспективу до 2020 года»</t>
  </si>
  <si>
    <t xml:space="preserve"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</si>
  <si>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Званновского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Званновского сельсовета Глушковского района Курской области"</t>
  </si>
  <si>
    <t>Подпрограмма «Обеспечение качественными услугами ЖКХ населения Званновского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Званновского сельсовета Глушковского района Курской области"</t>
  </si>
  <si>
    <t>Муниципальная программа Званновского сельсовета  Глушковского района Курской области «Развитие культуры в Званновском сельсовете Глушковского района Курской области на 2014-2016 годы»</t>
  </si>
  <si>
    <t xml:space="preserve">Подпрограмма «Наследие»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</si>
  <si>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 xml:space="preserve"> 07 1 03</t>
  </si>
  <si>
    <t>Подпрограмма «Управление муниципальным долгом» муниципальной программы Званновского сельсовета Глушковского района Курской области «Повышение эффективности управления муниципальными финансами Званновском сельсовете  Глушковского района Курской области на 2014 – 2018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</si>
  <si>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Званновском сельсовете Глушковского района  Курской области на 2014-2017 годы»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</si>
  <si>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</si>
  <si>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</si>
  <si>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</si>
  <si>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</si>
  <si>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</si>
  <si>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</si>
  <si>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</si>
  <si>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</si>
  <si>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</si>
  <si>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</si>
  <si>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</si>
  <si>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</si>
  <si>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</si>
  <si>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</si>
  <si>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</si>
  <si>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</si>
  <si>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</si>
  <si>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</si>
  <si>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</si>
  <si>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</si>
  <si>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</si>
  <si>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</si>
  <si>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</si>
  <si>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</si>
  <si>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</si>
  <si>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</si>
  <si>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</si>
  <si>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</si>
  <si>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</si>
  <si>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</si>
  <si>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</si>
  <si>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</si>
  <si>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</si>
  <si>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</si>
  <si>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</si>
  <si>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</si>
  <si>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</si>
  <si>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</si>
  <si>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</si>
  <si>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</si>
  <si>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</si>
  <si>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</si>
  <si>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</si>
  <si>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</si>
  <si>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</si>
  <si>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</si>
  <si>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</si>
  <si>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</si>
  <si>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</si>
  <si>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</si>
  <si>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</si>
  <si>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</si>
  <si>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</si>
  <si>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</si>
  <si>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</si>
  <si>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</si>
  <si>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</si>
  <si>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</si>
  <si>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</si>
  <si>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</si>
  <si>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</si>
  <si>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</si>
  <si>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</si>
  <si>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</si>
  <si>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</si>
  <si>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</si>
  <si>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</si>
  <si>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</si>
  <si>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</si>
  <si>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</si>
  <si>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структура расходов бюджета Званновского сельсовета  Глушковского района Курской области на 2016 год</t>
  </si>
  <si>
    <t>09 1 01</t>
  </si>
  <si>
    <t>С1437</t>
  </si>
  <si>
    <t xml:space="preserve">      09 1 01 С1437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</si>
  <si>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</si>
  <si>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</si>
  <si>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</si>
  <si>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</si>
  <si>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</si>
  <si>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</si>
  <si>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04 0 00 00000</t>
  </si>
  <si>
    <t>04 1 00 00000</t>
  </si>
  <si>
    <t>04 1 01 00000</t>
  </si>
  <si>
    <t>Мероприятия в области имущественных отношений</t>
  </si>
  <si>
    <t xml:space="preserve">04 1 01 </t>
  </si>
  <si>
    <t>С1467</t>
  </si>
  <si>
    <t>04 1 01 С1467</t>
  </si>
  <si>
    <t>04 1 01</t>
  </si>
  <si>
    <t>С1468</t>
  </si>
  <si>
    <t>Подпрограмма «Энергосбережение в МО» муниципальной программы «Энергосбережение и повышение энергетической эффективности Званновского сельсовета  Глушковского района Курской области на  2010– 2015 годы и на перспективу до 2020 год»</t>
  </si>
  <si>
    <t>16 0 00</t>
  </si>
  <si>
    <t>Муниципальная программа  Званновского сельсовета  Глушковского района Курской области «Охрана окружающей среды  в Званновском сельсовете  Глушковского района  Курской области на 2014-2017 годы»</t>
  </si>
  <si>
    <t>06 1 00 00000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</si>
  <si>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</si>
  <si>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</si>
  <si>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</si>
  <si>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</si>
  <si>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</si>
  <si>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r>
      <t>08 1 00</t>
    </r>
    <r>
      <rPr>
        <sz val="14"/>
        <color indexed="10"/>
        <rFont val="Times New Roman"/>
        <family val="1"/>
      </rPr>
      <t xml:space="preserve"> </t>
    </r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</si>
  <si>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</si>
  <si>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</si>
  <si>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Основное мероприятие "Повышение эффективности управления муниципальным долгом"</t>
  </si>
  <si>
    <t>спросить</t>
  </si>
  <si>
    <t>Подпрограмма "Экология и чистая вода  Званновского сельсовета Глушковского района Курской области" муниципальной программы "Охрана окружающей среды Званновского сельсовета Глушковского района Курской области"</t>
  </si>
  <si>
    <t>11501</t>
  </si>
  <si>
    <t>от "25" декабря 2015г. № 18</t>
  </si>
  <si>
    <t>Приложение №4</t>
  </si>
  <si>
    <t>Приложение №6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</si>
  <si>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</si>
  <si>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</si>
  <si>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</si>
  <si>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</si>
  <si>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</si>
  <si>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</si>
  <si>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</si>
  <si>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</si>
  <si>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</si>
  <si>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</si>
  <si>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</si>
  <si>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</si>
  <si>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</si>
  <si>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</si>
  <si>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</si>
  <si>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</si>
  <si>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</si>
  <si>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</si>
  <si>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</si>
  <si>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</si>
  <si>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</si>
  <si>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</si>
  <si>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</si>
  <si>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</si>
  <si>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</si>
  <si>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</si>
  <si>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</si>
  <si>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</si>
  <si>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</si>
  <si>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</si>
  <si>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</si>
  <si>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</si>
  <si>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</si>
  <si>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</si>
  <si>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</si>
  <si>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</si>
  <si>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</si>
  <si>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</si>
  <si>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</si>
  <si>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</si>
  <si>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</si>
  <si>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</si>
  <si>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</si>
  <si>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</si>
  <si>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</si>
  <si>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</si>
  <si>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</si>
  <si>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</si>
  <si>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</si>
  <si>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</si>
  <si>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</si>
  <si>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</si>
  <si>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</si>
  <si>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</si>
  <si>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</si>
  <si>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</si>
  <si>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</si>
  <si>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</si>
  <si>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</si>
  <si>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</si>
  <si>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</si>
  <si>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</si>
  <si>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</si>
  <si>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</si>
  <si>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</si>
  <si>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</si>
  <si>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</si>
  <si>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</si>
  <si>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</si>
  <si>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</si>
  <si>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</si>
  <si>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</si>
  <si>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</si>
  <si>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</si>
  <si>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</si>
  <si>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</si>
  <si>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</si>
  <si>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</si>
  <si>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</si>
  <si>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</si>
  <si>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</si>
  <si>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</si>
  <si>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</si>
  <si>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</si>
  <si>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</si>
  <si>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</si>
  <si>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</si>
  <si>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</si>
  <si>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</si>
  <si>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</si>
  <si>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</si>
  <si>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</si>
  <si>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</si>
  <si>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</si>
  <si>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</si>
  <si>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</si>
  <si>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</si>
  <si>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</si>
  <si>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</si>
  <si>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</si>
  <si>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</si>
  <si>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</si>
  <si>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</si>
  <si>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</si>
  <si>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</si>
  <si>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</si>
  <si>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</si>
  <si>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</si>
  <si>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</si>
  <si>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</si>
  <si>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</si>
  <si>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</si>
  <si>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</si>
  <si>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</si>
  <si>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</si>
  <si>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</si>
  <si>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</si>
  <si>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</si>
  <si>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</si>
  <si>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</si>
  <si>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</si>
  <si>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</si>
  <si>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</si>
  <si>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</si>
  <si>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</si>
  <si>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</si>
  <si>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</si>
  <si>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</si>
  <si>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</si>
  <si>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</si>
  <si>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</si>
  <si>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</si>
  <si>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</si>
  <si>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</si>
  <si>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</si>
  <si>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</si>
  <si>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</si>
  <si>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</si>
  <si>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</si>
  <si>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</si>
  <si>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</si>
  <si>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</si>
  <si>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</si>
  <si>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</si>
  <si>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</si>
  <si>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</si>
  <si>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</si>
  <si>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</si>
  <si>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</si>
  <si>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</si>
  <si>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</si>
  <si>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</si>
  <si>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</si>
  <si>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</si>
  <si>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</si>
  <si>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</si>
  <si>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</si>
  <si>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</si>
  <si>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</si>
  <si>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</si>
  <si>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</si>
  <si>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</si>
  <si>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</si>
  <si>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</si>
  <si>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</si>
  <si>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</si>
  <si>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</si>
  <si>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</si>
  <si>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</si>
  <si>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</si>
  <si>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</si>
  <si>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</si>
  <si>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</si>
  <si>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</si>
  <si>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</si>
  <si>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</si>
  <si>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</si>
  <si>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</si>
  <si>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</si>
  <si>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</si>
  <si>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</si>
  <si>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</si>
  <si>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</si>
  <si>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</si>
  <si>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</si>
  <si>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</si>
  <si>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</si>
  <si>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</si>
  <si>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</si>
  <si>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</si>
  <si>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</si>
  <si>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</si>
  <si>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</si>
  <si>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</si>
  <si>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</si>
  <si>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</si>
  <si>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</si>
  <si>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</si>
  <si>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</si>
  <si>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</si>
  <si>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</si>
  <si>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</si>
  <si>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</si>
  <si>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</si>
  <si>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</si>
  <si>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</si>
  <si>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</si>
  <si>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</si>
  <si>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</si>
  <si>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</si>
  <si>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</si>
  <si>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</si>
  <si>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</si>
  <si>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</si>
  <si>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</si>
  <si>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</si>
  <si>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</si>
  <si>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</si>
  <si>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</si>
  <si>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</si>
  <si>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</si>
  <si>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</si>
  <si>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</si>
  <si>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</si>
  <si>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</si>
  <si>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</si>
  <si>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</si>
  <si>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</si>
  <si>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</si>
  <si>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</si>
  <si>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</si>
  <si>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</si>
  <si>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</si>
  <si>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</si>
  <si>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</si>
  <si>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</si>
  <si>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</si>
  <si>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</si>
  <si>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</si>
  <si>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</si>
  <si>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</si>
  <si>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</si>
  <si>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</si>
  <si>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</si>
  <si>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</si>
  <si>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</si>
  <si>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</si>
  <si>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</si>
  <si>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</si>
  <si>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</si>
  <si>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</si>
  <si>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</si>
  <si>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</si>
  <si>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</si>
  <si>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</si>
  <si>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</si>
  <si>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</si>
  <si>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</si>
  <si>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</si>
  <si>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</si>
  <si>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</si>
  <si>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</si>
  <si>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</si>
  <si>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</si>
  <si>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</si>
  <si>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</si>
  <si>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</si>
  <si>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</si>
  <si>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</si>
  <si>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"О бюджете муниципального образования "Званновский сельсовет"  Глушковского района</t>
  </si>
  <si>
    <t>Курской области на 2016 год "</t>
  </si>
  <si>
    <t>рублей</t>
  </si>
  <si>
    <t xml:space="preserve">                  к решению Собрания Депутатов МО Званновского сельсовета </t>
  </si>
  <si>
    <t>Глушковского района  Курской области</t>
  </si>
  <si>
    <t xml:space="preserve">Поступления доходов в бюджет муниципального образования "Званновский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2016 году </t>
  </si>
  <si>
    <t>Код бюджетной классификации Российской    Федерации</t>
  </si>
  <si>
    <t>Наименование доходов</t>
  </si>
  <si>
    <t>Сумма  на 2016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</si>
  <si>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</si>
  <si>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</si>
  <si>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</si>
  <si>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</si>
  <si>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</si>
  <si>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</si>
  <si>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</si>
  <si>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</si>
  <si>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06 1 01  S3431</t>
  </si>
  <si>
    <t>Осуществление переданных полномочий на реализацию мероприятий, направленных на развитие социальной и инженерной инфраструктуры</t>
  </si>
  <si>
    <t>Осуществление переданных полномочий в области  благоустройства</t>
  </si>
  <si>
    <t>Осуществление переданных полномочий по сбору и удалению тверды и жидких бытовых отходов</t>
  </si>
  <si>
    <t>к решению Собрания Депутатов МО "Званновского сельсовета</t>
  </si>
  <si>
    <t xml:space="preserve">Глушковского района Курской области 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</si>
  <si>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</si>
  <si>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</si>
  <si>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Курской области на 2016 год   "</t>
  </si>
  <si>
    <t>№18 от 25 декабря 2015 года</t>
  </si>
  <si>
    <t>бюджета Званновского сельсовета  Глушковского района Курской области на 2016 год</t>
  </si>
  <si>
    <t>в редации Собрания Депутатов от 26.04.2017г. №14</t>
  </si>
  <si>
    <t>в редации Собрания Депутатов от 26.04.2017г. № 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</si>
</sst>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4"/>
      <name val="Tahoma"/>
      <family val="2"/>
    </font>
    <font>
      <sz val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8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0" xfId="55" applyFont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0" xfId="56" applyNumberFormat="1" applyFont="1" applyFill="1" applyBorder="1" applyAlignment="1">
      <alignment horizontal="center" vertical="center"/>
      <protection/>
    </xf>
    <xf numFmtId="0" fontId="24" fillId="25" borderId="10" xfId="56" applyFont="1" applyFill="1" applyBorder="1" applyAlignment="1">
      <alignment vertical="center" wrapText="1"/>
      <protection/>
    </xf>
    <xf numFmtId="181" fontId="24" fillId="25" borderId="10" xfId="57" applyNumberFormat="1" applyFont="1" applyFill="1" applyBorder="1" applyAlignment="1">
      <alignment vertical="center"/>
      <protection/>
    </xf>
    <xf numFmtId="49" fontId="24" fillId="4" borderId="10" xfId="56" applyNumberFormat="1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181" fontId="24" fillId="0" borderId="10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0" xfId="0" applyNumberFormat="1" applyFont="1" applyBorder="1" applyAlignment="1">
      <alignment vertical="center" wrapText="1"/>
    </xf>
    <xf numFmtId="0" fontId="23" fillId="26" borderId="10" xfId="0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49" fontId="23" fillId="24" borderId="10" xfId="68" applyNumberFormat="1" applyFont="1" applyFill="1" applyBorder="1" applyAlignment="1">
      <alignment horizontal="center" vertical="center" wrapText="1"/>
      <protection/>
    </xf>
    <xf numFmtId="49" fontId="26" fillId="24" borderId="10" xfId="68" applyNumberFormat="1" applyFont="1" applyFill="1" applyBorder="1" applyAlignment="1">
      <alignment horizontal="center" vertical="center" wrapText="1"/>
      <protection/>
    </xf>
    <xf numFmtId="49" fontId="22" fillId="24" borderId="10" xfId="68" applyNumberFormat="1" applyFont="1" applyFill="1" applyBorder="1" applyAlignment="1">
      <alignment horizontal="center" vertical="center" wrapText="1"/>
      <protection/>
    </xf>
    <xf numFmtId="49" fontId="24" fillId="24" borderId="10" xfId="68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3" fillId="26" borderId="10" xfId="58" applyNumberFormat="1" applyFont="1" applyFill="1" applyBorder="1" applyAlignment="1">
      <alignment horizontal="center" vertical="center" wrapText="1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2" fillId="27" borderId="10" xfId="68" applyNumberFormat="1" applyFont="1" applyFill="1" applyBorder="1" applyAlignment="1">
      <alignment horizontal="center" vertical="center" wrapText="1"/>
      <protection/>
    </xf>
    <xf numFmtId="49" fontId="22" fillId="0" borderId="10" xfId="68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49" fontId="23" fillId="0" borderId="10" xfId="68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49" fontId="23" fillId="27" borderId="10" xfId="68" applyNumberFormat="1" applyFont="1" applyFill="1" applyBorder="1" applyAlignment="1">
      <alignment horizontal="center" vertical="center" wrapText="1"/>
      <protection/>
    </xf>
    <xf numFmtId="49" fontId="26" fillId="27" borderId="10" xfId="68" applyNumberFormat="1" applyFont="1" applyFill="1" applyBorder="1" applyAlignment="1">
      <alignment horizontal="center" vertical="center" wrapText="1"/>
      <protection/>
    </xf>
    <xf numFmtId="49" fontId="24" fillId="27" borderId="10" xfId="68" applyNumberFormat="1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left" vertical="center" wrapText="1"/>
    </xf>
    <xf numFmtId="49" fontId="26" fillId="24" borderId="10" xfId="60" applyNumberFormat="1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27" borderId="0" xfId="68" applyFont="1" applyFill="1" applyAlignment="1">
      <alignment vertical="center"/>
      <protection/>
    </xf>
    <xf numFmtId="0" fontId="28" fillId="27" borderId="0" xfId="68" applyFont="1" applyFill="1" applyAlignment="1">
      <alignment vertical="center" wrapText="1"/>
      <protection/>
    </xf>
    <xf numFmtId="0" fontId="22" fillId="23" borderId="10" xfId="0" applyFont="1" applyFill="1" applyBorder="1" applyAlignment="1">
      <alignment vertical="center" wrapText="1"/>
    </xf>
    <xf numFmtId="49" fontId="22" fillId="23" borderId="10" xfId="68" applyNumberFormat="1" applyFont="1" applyFill="1" applyBorder="1" applyAlignment="1">
      <alignment horizontal="center" vertical="center" wrapText="1"/>
      <protection/>
    </xf>
    <xf numFmtId="49" fontId="24" fillId="23" borderId="10" xfId="68" applyNumberFormat="1" applyFont="1" applyFill="1" applyBorder="1" applyAlignment="1">
      <alignment horizontal="center" vertical="center" wrapText="1"/>
      <protection/>
    </xf>
    <xf numFmtId="0" fontId="22" fillId="23" borderId="10" xfId="0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49" fontId="22" fillId="23" borderId="10" xfId="58" applyNumberFormat="1" applyFont="1" applyFill="1" applyBorder="1" applyAlignment="1">
      <alignment horizontal="center" vertical="center" wrapText="1"/>
      <protection/>
    </xf>
    <xf numFmtId="49" fontId="26" fillId="23" borderId="10" xfId="60" applyNumberFormat="1" applyFont="1" applyFill="1" applyBorder="1" applyAlignment="1">
      <alignment horizontal="center" vertical="center" wrapText="1"/>
      <protection/>
    </xf>
    <xf numFmtId="49" fontId="23" fillId="23" borderId="10" xfId="0" applyNumberFormat="1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vertical="center" wrapText="1"/>
    </xf>
    <xf numFmtId="0" fontId="26" fillId="28" borderId="10" xfId="0" applyFont="1" applyFill="1" applyBorder="1" applyAlignment="1">
      <alignment vertical="center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4" fillId="23" borderId="10" xfId="0" applyNumberFormat="1" applyFont="1" applyFill="1" applyBorder="1" applyAlignment="1">
      <alignment horizontal="center" vertical="center" wrapText="1"/>
    </xf>
    <xf numFmtId="49" fontId="23" fillId="23" borderId="10" xfId="68" applyNumberFormat="1" applyFont="1" applyFill="1" applyBorder="1" applyAlignment="1">
      <alignment horizontal="center" vertical="center" wrapText="1"/>
      <protection/>
    </xf>
    <xf numFmtId="49" fontId="26" fillId="23" borderId="10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left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188" fontId="45" fillId="24" borderId="10" xfId="54" applyNumberFormat="1" applyFont="1" applyFill="1" applyBorder="1" applyAlignment="1" applyProtection="1">
      <alignment vertical="center" wrapText="1"/>
      <protection hidden="1"/>
    </xf>
    <xf numFmtId="0" fontId="44" fillId="24" borderId="10" xfId="0" applyFont="1" applyFill="1" applyBorder="1" applyAlignment="1">
      <alignment wrapText="1"/>
    </xf>
    <xf numFmtId="0" fontId="26" fillId="27" borderId="10" xfId="0" applyFont="1" applyFill="1" applyBorder="1" applyAlignment="1">
      <alignment vertical="top" wrapText="1"/>
    </xf>
    <xf numFmtId="0" fontId="36" fillId="0" borderId="0" xfId="55" applyFont="1" applyAlignment="1">
      <alignment/>
      <protection/>
    </xf>
    <xf numFmtId="0" fontId="31" fillId="0" borderId="0" xfId="55" applyFont="1">
      <alignment/>
      <protection/>
    </xf>
    <xf numFmtId="181" fontId="36" fillId="0" borderId="0" xfId="55" applyNumberFormat="1" applyFont="1">
      <alignment/>
      <protection/>
    </xf>
    <xf numFmtId="0" fontId="48" fillId="0" borderId="0" xfId="55" applyFont="1">
      <alignment/>
      <protection/>
    </xf>
    <xf numFmtId="181" fontId="36" fillId="0" borderId="0" xfId="55" applyNumberFormat="1" applyFont="1" applyAlignment="1">
      <alignment horizontal="center"/>
      <protection/>
    </xf>
    <xf numFmtId="181" fontId="46" fillId="0" borderId="10" xfId="55" applyNumberFormat="1" applyFont="1" applyBorder="1" applyAlignment="1">
      <alignment horizontal="center" vertical="center" wrapText="1"/>
      <protection/>
    </xf>
    <xf numFmtId="0" fontId="49" fillId="0" borderId="0" xfId="55" applyFont="1" applyAlignment="1">
      <alignment vertical="center"/>
      <protection/>
    </xf>
    <xf numFmtId="4" fontId="50" fillId="24" borderId="10" xfId="0" applyNumberFormat="1" applyFont="1" applyFill="1" applyBorder="1" applyAlignment="1">
      <alignment horizontal="right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6" fillId="0" borderId="0" xfId="55" applyFont="1" applyAlignment="1">
      <alignment vertical="center" wrapText="1"/>
      <protection/>
    </xf>
    <xf numFmtId="4" fontId="38" fillId="0" borderId="10" xfId="0" applyNumberFormat="1" applyFont="1" applyFill="1" applyBorder="1" applyAlignment="1">
      <alignment horizontal="right"/>
    </xf>
    <xf numFmtId="0" fontId="46" fillId="24" borderId="10" xfId="0" applyFont="1" applyFill="1" applyBorder="1" applyAlignment="1">
      <alignment vertical="center"/>
    </xf>
    <xf numFmtId="0" fontId="46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vertical="top" wrapText="1"/>
    </xf>
    <xf numFmtId="4" fontId="38" fillId="0" borderId="10" xfId="0" applyNumberFormat="1" applyFont="1" applyBorder="1" applyAlignment="1">
      <alignment horizontal="right"/>
    </xf>
    <xf numFmtId="49" fontId="50" fillId="24" borderId="10" xfId="0" applyNumberFormat="1" applyFont="1" applyFill="1" applyBorder="1" applyAlignment="1">
      <alignment horizontal="center"/>
    </xf>
    <xf numFmtId="0" fontId="50" fillId="24" borderId="10" xfId="0" applyFont="1" applyFill="1" applyBorder="1" applyAlignment="1">
      <alignment vertical="top" wrapText="1"/>
    </xf>
    <xf numFmtId="49" fontId="38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 wrapText="1"/>
    </xf>
    <xf numFmtId="0" fontId="0" fillId="0" borderId="0" xfId="55" applyAlignment="1">
      <alignment vertical="center"/>
      <protection/>
    </xf>
    <xf numFmtId="49" fontId="38" fillId="24" borderId="10" xfId="0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top" wrapText="1"/>
    </xf>
    <xf numFmtId="0" fontId="38" fillId="24" borderId="10" xfId="0" applyNumberFormat="1" applyFont="1" applyFill="1" applyBorder="1" applyAlignment="1">
      <alignment horizontal="left" vertical="center" wrapText="1"/>
    </xf>
    <xf numFmtId="49" fontId="50" fillId="24" borderId="10" xfId="0" applyNumberFormat="1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vertical="center" wrapText="1"/>
    </xf>
    <xf numFmtId="0" fontId="9" fillId="0" borderId="0" xfId="55" applyFont="1" applyAlignment="1">
      <alignment vertical="center"/>
      <protection/>
    </xf>
    <xf numFmtId="49" fontId="38" fillId="24" borderId="10" xfId="0" applyNumberFormat="1" applyFont="1" applyFill="1" applyBorder="1" applyAlignment="1">
      <alignment horizontal="center"/>
    </xf>
    <xf numFmtId="49" fontId="34" fillId="24" borderId="10" xfId="61" applyNumberFormat="1" applyFont="1" applyFill="1" applyBorder="1" applyAlignment="1">
      <alignment horizontal="center"/>
      <protection/>
    </xf>
    <xf numFmtId="0" fontId="34" fillId="24" borderId="10" xfId="61" applyFont="1" applyFill="1" applyBorder="1" applyAlignment="1">
      <alignment/>
      <protection/>
    </xf>
    <xf numFmtId="0" fontId="34" fillId="24" borderId="10" xfId="61" applyFont="1" applyFill="1" applyBorder="1" applyAlignment="1">
      <alignment wrapText="1"/>
      <protection/>
    </xf>
    <xf numFmtId="0" fontId="50" fillId="24" borderId="10" xfId="0" applyFont="1" applyFill="1" applyBorder="1" applyAlignment="1">
      <alignment horizontal="left" vertical="center"/>
    </xf>
    <xf numFmtId="4" fontId="50" fillId="24" borderId="10" xfId="0" applyNumberFormat="1" applyFont="1" applyFill="1" applyBorder="1" applyAlignment="1">
      <alignment horizontal="right" vertical="center"/>
    </xf>
    <xf numFmtId="4" fontId="38" fillId="24" borderId="10" xfId="0" applyNumberFormat="1" applyFont="1" applyFill="1" applyBorder="1" applyAlignment="1">
      <alignment horizontal="right" vertical="center"/>
    </xf>
    <xf numFmtId="0" fontId="50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4" fontId="38" fillId="27" borderId="10" xfId="0" applyNumberFormat="1" applyFont="1" applyFill="1" applyBorder="1" applyAlignment="1">
      <alignment horizontal="right" vertical="center"/>
    </xf>
    <xf numFmtId="0" fontId="51" fillId="0" borderId="0" xfId="55" applyFont="1">
      <alignment/>
      <protection/>
    </xf>
    <xf numFmtId="0" fontId="52" fillId="0" borderId="10" xfId="0" applyFont="1" applyFill="1" applyBorder="1" applyAlignment="1">
      <alignment horizontal="justify" vertical="center" wrapText="1"/>
    </xf>
    <xf numFmtId="4" fontId="50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24" fillId="0" borderId="0" xfId="55" applyFont="1">
      <alignment/>
      <protection/>
    </xf>
    <xf numFmtId="181" fontId="22" fillId="0" borderId="0" xfId="55" applyNumberFormat="1" applyFont="1">
      <alignment/>
      <protection/>
    </xf>
    <xf numFmtId="0" fontId="38" fillId="24" borderId="0" xfId="0" applyFont="1" applyFill="1" applyAlignment="1">
      <alignment/>
    </xf>
    <xf numFmtId="0" fontId="46" fillId="24" borderId="0" xfId="55" applyFont="1" applyFill="1" applyAlignment="1">
      <alignment horizontal="center"/>
      <protection/>
    </xf>
    <xf numFmtId="0" fontId="36" fillId="24" borderId="0" xfId="55" applyFont="1" applyFill="1" applyAlignment="1">
      <alignment horizontal="center"/>
      <protection/>
    </xf>
    <xf numFmtId="4" fontId="38" fillId="24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22" fillId="23" borderId="10" xfId="42" applyFont="1" applyFill="1" applyBorder="1" applyAlignment="1" applyProtection="1">
      <alignment horizontal="left" vertical="top" wrapText="1"/>
      <protection/>
    </xf>
    <xf numFmtId="0" fontId="26" fillId="22" borderId="10" xfId="0" applyFont="1" applyFill="1" applyBorder="1" applyAlignment="1">
      <alignment vertical="top" wrapText="1"/>
    </xf>
    <xf numFmtId="0" fontId="22" fillId="23" borderId="10" xfId="42" applyFont="1" applyFill="1" applyBorder="1" applyAlignment="1" applyProtection="1">
      <alignment horizontal="left" wrapText="1"/>
      <protection/>
    </xf>
    <xf numFmtId="188" fontId="45" fillId="24" borderId="10" xfId="54" applyNumberFormat="1" applyFont="1" applyFill="1" applyBorder="1" applyAlignment="1" applyProtection="1">
      <alignment horizontal="left" wrapText="1"/>
      <protection hidden="1"/>
    </xf>
    <xf numFmtId="0" fontId="0" fillId="0" borderId="0" xfId="55" applyFont="1">
      <alignment/>
      <protection/>
    </xf>
    <xf numFmtId="186" fontId="30" fillId="0" borderId="0" xfId="0" applyNumberFormat="1" applyFont="1" applyFill="1" applyAlignment="1">
      <alignment vertical="center" wrapText="1"/>
    </xf>
    <xf numFmtId="0" fontId="22" fillId="0" borderId="10" xfId="0" applyFont="1" applyFill="1" applyBorder="1" applyAlignment="1">
      <alignment vertical="top" wrapText="1"/>
    </xf>
    <xf numFmtId="0" fontId="22" fillId="23" borderId="10" xfId="0" applyFont="1" applyFill="1" applyBorder="1" applyAlignment="1">
      <alignment horizontal="left" wrapText="1"/>
    </xf>
    <xf numFmtId="0" fontId="22" fillId="27" borderId="10" xfId="0" applyFont="1" applyFill="1" applyBorder="1" applyAlignment="1">
      <alignment vertical="center" wrapText="1"/>
    </xf>
    <xf numFmtId="188" fontId="24" fillId="23" borderId="10" xfId="53" applyNumberFormat="1" applyFont="1" applyFill="1" applyBorder="1" applyAlignment="1" applyProtection="1">
      <alignment horizontal="left" wrapText="1"/>
      <protection hidden="1"/>
    </xf>
    <xf numFmtId="188" fontId="45" fillId="23" borderId="10" xfId="53" applyNumberFormat="1" applyFont="1" applyFill="1" applyBorder="1" applyAlignment="1" applyProtection="1">
      <alignment horizontal="left" wrapText="1"/>
      <protection hidden="1"/>
    </xf>
    <xf numFmtId="188" fontId="26" fillId="27" borderId="10" xfId="53" applyNumberFormat="1" applyFont="1" applyFill="1" applyBorder="1" applyAlignment="1" applyProtection="1">
      <alignment horizontal="left" vertical="top" wrapText="1"/>
      <protection hidden="1"/>
    </xf>
    <xf numFmtId="188" fontId="24" fillId="24" borderId="10" xfId="53" applyNumberFormat="1" applyFont="1" applyFill="1" applyBorder="1" applyAlignment="1" applyProtection="1">
      <alignment horizontal="left" wrapText="1"/>
      <protection hidden="1"/>
    </xf>
    <xf numFmtId="188" fontId="24" fillId="24" borderId="10" xfId="54" applyNumberFormat="1" applyFont="1" applyFill="1" applyBorder="1" applyAlignment="1" applyProtection="1">
      <alignment horizontal="left" wrapText="1"/>
      <protection hidden="1"/>
    </xf>
    <xf numFmtId="49" fontId="41" fillId="23" borderId="10" xfId="0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188" fontId="24" fillId="0" borderId="10" xfId="54" applyNumberFormat="1" applyFont="1" applyFill="1" applyBorder="1" applyAlignment="1" applyProtection="1">
      <alignment horizontal="left" vertical="top" wrapText="1"/>
      <protection hidden="1"/>
    </xf>
    <xf numFmtId="0" fontId="24" fillId="0" borderId="11" xfId="60" applyFont="1" applyFill="1" applyBorder="1" applyAlignment="1">
      <alignment vertical="center"/>
      <protection/>
    </xf>
    <xf numFmtId="0" fontId="24" fillId="0" borderId="11" xfId="60" applyFont="1" applyFill="1" applyBorder="1" applyAlignment="1">
      <alignment vertical="center" wrapText="1"/>
      <protection/>
    </xf>
    <xf numFmtId="0" fontId="23" fillId="27" borderId="10" xfId="0" applyFont="1" applyFill="1" applyBorder="1" applyAlignment="1">
      <alignment horizontal="left" vertical="top" wrapText="1"/>
    </xf>
    <xf numFmtId="0" fontId="44" fillId="23" borderId="10" xfId="0" applyFont="1" applyFill="1" applyBorder="1" applyAlignment="1">
      <alignment wrapText="1"/>
    </xf>
    <xf numFmtId="0" fontId="45" fillId="23" borderId="10" xfId="0" applyFont="1" applyFill="1" applyBorder="1" applyAlignment="1">
      <alignment wrapText="1"/>
    </xf>
    <xf numFmtId="0" fontId="22" fillId="22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vertical="center" wrapText="1"/>
    </xf>
    <xf numFmtId="186" fontId="23" fillId="26" borderId="10" xfId="0" applyNumberFormat="1" applyFont="1" applyFill="1" applyBorder="1" applyAlignment="1">
      <alignment horizontal="right" vertical="center" wrapText="1"/>
    </xf>
    <xf numFmtId="186" fontId="26" fillId="24" borderId="10" xfId="68" applyNumberFormat="1" applyFont="1" applyFill="1" applyBorder="1" applyAlignment="1">
      <alignment vertical="center" wrapText="1"/>
      <protection/>
    </xf>
    <xf numFmtId="186" fontId="24" fillId="24" borderId="10" xfId="68" applyNumberFormat="1" applyFont="1" applyFill="1" applyBorder="1" applyAlignment="1">
      <alignment vertical="center" wrapText="1"/>
      <protection/>
    </xf>
    <xf numFmtId="186" fontId="23" fillId="24" borderId="10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vertical="center" wrapText="1"/>
    </xf>
    <xf numFmtId="186" fontId="22" fillId="26" borderId="10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horizontal="right" vertical="center" wrapText="1"/>
    </xf>
    <xf numFmtId="186" fontId="26" fillId="24" borderId="10" xfId="60" applyNumberFormat="1" applyFont="1" applyFill="1" applyBorder="1" applyAlignment="1">
      <alignment vertical="center" wrapText="1"/>
      <protection/>
    </xf>
    <xf numFmtId="186" fontId="26" fillId="23" borderId="10" xfId="60" applyNumberFormat="1" applyFont="1" applyFill="1" applyBorder="1" applyAlignment="1">
      <alignment vertical="center" wrapText="1"/>
      <protection/>
    </xf>
    <xf numFmtId="186" fontId="22" fillId="0" borderId="10" xfId="0" applyNumberFormat="1" applyFont="1" applyFill="1" applyBorder="1" applyAlignment="1">
      <alignment horizontal="right" vertical="center" wrapText="1"/>
    </xf>
    <xf numFmtId="186" fontId="26" fillId="26" borderId="10" xfId="58" applyNumberFormat="1" applyFont="1" applyFill="1" applyBorder="1" applyAlignment="1">
      <alignment vertical="center" wrapText="1"/>
      <protection/>
    </xf>
    <xf numFmtId="186" fontId="22" fillId="23" borderId="10" xfId="0" applyNumberFormat="1" applyFont="1" applyFill="1" applyBorder="1" applyAlignment="1">
      <alignment horizontal="right" vertical="center" wrapText="1"/>
    </xf>
    <xf numFmtId="186" fontId="23" fillId="23" borderId="10" xfId="0" applyNumberFormat="1" applyFont="1" applyFill="1" applyBorder="1" applyAlignment="1">
      <alignment horizontal="right" vertical="center" wrapText="1"/>
    </xf>
    <xf numFmtId="186" fontId="23" fillId="2" borderId="10" xfId="0" applyNumberFormat="1" applyFont="1" applyFill="1" applyBorder="1" applyAlignment="1">
      <alignment horizontal="right" vertical="center" wrapText="1"/>
    </xf>
    <xf numFmtId="186" fontId="26" fillId="27" borderId="10" xfId="68" applyNumberFormat="1" applyFont="1" applyFill="1" applyBorder="1" applyAlignment="1">
      <alignment vertical="center" wrapText="1"/>
      <protection/>
    </xf>
    <xf numFmtId="186" fontId="24" fillId="27" borderId="10" xfId="60" applyNumberFormat="1" applyFont="1" applyFill="1" applyBorder="1" applyAlignment="1">
      <alignment vertical="center" wrapText="1"/>
      <protection/>
    </xf>
    <xf numFmtId="186" fontId="24" fillId="27" borderId="10" xfId="68" applyNumberFormat="1" applyFont="1" applyFill="1" applyBorder="1" applyAlignment="1">
      <alignment vertical="center" wrapText="1"/>
      <protection/>
    </xf>
    <xf numFmtId="186" fontId="23" fillId="29" borderId="10" xfId="0" applyNumberFormat="1" applyFont="1" applyFill="1" applyBorder="1" applyAlignment="1">
      <alignment horizontal="center" vertical="center" wrapText="1"/>
    </xf>
    <xf numFmtId="186" fontId="23" fillId="28" borderId="10" xfId="0" applyNumberFormat="1" applyFont="1" applyFill="1" applyBorder="1" applyAlignment="1">
      <alignment horizontal="center" vertical="center" wrapText="1"/>
    </xf>
    <xf numFmtId="186" fontId="26" fillId="26" borderId="10" xfId="0" applyNumberFormat="1" applyFont="1" applyFill="1" applyBorder="1" applyAlignment="1">
      <alignment horizontal="right" vertical="center" wrapText="1"/>
    </xf>
    <xf numFmtId="186" fontId="26" fillId="28" borderId="10" xfId="0" applyNumberFormat="1" applyFont="1" applyFill="1" applyBorder="1" applyAlignment="1">
      <alignment horizontal="right" vertical="center" wrapText="1"/>
    </xf>
    <xf numFmtId="186" fontId="24" fillId="26" borderId="10" xfId="0" applyNumberFormat="1" applyFont="1" applyFill="1" applyBorder="1" applyAlignment="1">
      <alignment horizontal="right" vertical="center" wrapText="1"/>
    </xf>
    <xf numFmtId="186" fontId="24" fillId="23" borderId="10" xfId="68" applyNumberFormat="1" applyFont="1" applyFill="1" applyBorder="1" applyAlignment="1">
      <alignment vertical="center" wrapText="1"/>
      <protection/>
    </xf>
    <xf numFmtId="186" fontId="41" fillId="26" borderId="10" xfId="0" applyNumberFormat="1" applyFont="1" applyFill="1" applyBorder="1" applyAlignment="1">
      <alignment horizontal="right" vertical="center" wrapText="1"/>
    </xf>
    <xf numFmtId="186" fontId="23" fillId="0" borderId="10" xfId="0" applyNumberFormat="1" applyFont="1" applyFill="1" applyBorder="1" applyAlignment="1">
      <alignment vertical="center" wrapText="1"/>
    </xf>
    <xf numFmtId="186" fontId="22" fillId="0" borderId="10" xfId="0" applyNumberFormat="1" applyFont="1" applyFill="1" applyBorder="1" applyAlignment="1">
      <alignment vertical="center" wrapText="1"/>
    </xf>
    <xf numFmtId="0" fontId="22" fillId="30" borderId="10" xfId="0" applyFont="1" applyFill="1" applyBorder="1" applyAlignment="1">
      <alignment vertical="top" wrapText="1"/>
    </xf>
    <xf numFmtId="186" fontId="0" fillId="0" borderId="0" xfId="0" applyNumberFormat="1" applyFill="1" applyAlignment="1">
      <alignment wrapText="1"/>
    </xf>
    <xf numFmtId="181" fontId="13" fillId="0" borderId="0" xfId="0" applyNumberFormat="1" applyFont="1" applyBorder="1" applyAlignment="1">
      <alignment vertical="center"/>
    </xf>
    <xf numFmtId="0" fontId="23" fillId="26" borderId="10" xfId="0" applyFont="1" applyFill="1" applyBorder="1" applyAlignment="1">
      <alignment horizontal="right" vertical="center" wrapText="1"/>
    </xf>
    <xf numFmtId="181" fontId="23" fillId="26" borderId="10" xfId="0" applyNumberFormat="1" applyFont="1" applyFill="1" applyBorder="1" applyAlignment="1">
      <alignment horizontal="center" vertical="center" wrapText="1"/>
    </xf>
    <xf numFmtId="2" fontId="23" fillId="24" borderId="10" xfId="68" applyNumberFormat="1" applyFont="1" applyFill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2" fontId="22" fillId="24" borderId="10" xfId="68" applyNumberFormat="1" applyFont="1" applyFill="1" applyBorder="1" applyAlignment="1">
      <alignment horizontal="left" vertical="center" wrapText="1"/>
      <protection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justify"/>
    </xf>
    <xf numFmtId="49" fontId="23" fillId="24" borderId="10" xfId="0" applyNumberFormat="1" applyFont="1" applyFill="1" applyBorder="1" applyAlignment="1">
      <alignment horizontal="left" vertical="center" wrapText="1"/>
    </xf>
    <xf numFmtId="2" fontId="24" fillId="24" borderId="10" xfId="68" applyNumberFormat="1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vertical="center" wrapText="1"/>
    </xf>
    <xf numFmtId="49" fontId="23" fillId="26" borderId="10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right" vertical="center" wrapText="1"/>
    </xf>
    <xf numFmtId="0" fontId="22" fillId="22" borderId="10" xfId="0" applyFont="1" applyFill="1" applyBorder="1" applyAlignment="1">
      <alignment wrapText="1"/>
    </xf>
    <xf numFmtId="49" fontId="24" fillId="23" borderId="10" xfId="60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justify"/>
    </xf>
    <xf numFmtId="0" fontId="24" fillId="26" borderId="10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/>
    </xf>
    <xf numFmtId="0" fontId="43" fillId="24" borderId="10" xfId="42" applyFont="1" applyFill="1" applyBorder="1" applyAlignment="1" applyProtection="1">
      <alignment horizontal="left" wrapText="1"/>
      <protection/>
    </xf>
    <xf numFmtId="0" fontId="53" fillId="27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justify"/>
    </xf>
    <xf numFmtId="0" fontId="22" fillId="23" borderId="10" xfId="0" applyFont="1" applyFill="1" applyBorder="1" applyAlignment="1">
      <alignment horizontal="center" wrapText="1"/>
    </xf>
    <xf numFmtId="0" fontId="23" fillId="23" borderId="10" xfId="0" applyFont="1" applyFill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center" wrapText="1"/>
    </xf>
    <xf numFmtId="0" fontId="23" fillId="23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justify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2" fontId="23" fillId="27" borderId="10" xfId="68" applyNumberFormat="1" applyFont="1" applyFill="1" applyBorder="1" applyAlignment="1">
      <alignment horizontal="left" vertical="center" wrapText="1"/>
      <protection/>
    </xf>
    <xf numFmtId="49" fontId="23" fillId="27" borderId="10" xfId="0" applyNumberFormat="1" applyFont="1" applyFill="1" applyBorder="1" applyAlignment="1">
      <alignment horizontal="right" vertical="center" wrapText="1"/>
    </xf>
    <xf numFmtId="49" fontId="23" fillId="27" borderId="10" xfId="0" applyNumberFormat="1" applyFont="1" applyFill="1" applyBorder="1" applyAlignment="1">
      <alignment vertical="center" wrapText="1"/>
    </xf>
    <xf numFmtId="2" fontId="24" fillId="27" borderId="10" xfId="68" applyNumberFormat="1" applyFont="1" applyFill="1" applyBorder="1" applyAlignment="1">
      <alignment horizontal="left" vertical="center" wrapText="1"/>
      <protection/>
    </xf>
    <xf numFmtId="49" fontId="24" fillId="27" borderId="10" xfId="0" applyNumberFormat="1" applyFont="1" applyFill="1" applyBorder="1" applyAlignment="1">
      <alignment horizontal="right" vertical="center" wrapText="1"/>
    </xf>
    <xf numFmtId="49" fontId="24" fillId="27" borderId="10" xfId="0" applyNumberFormat="1" applyFont="1" applyFill="1" applyBorder="1" applyAlignment="1">
      <alignment vertical="center" wrapText="1"/>
    </xf>
    <xf numFmtId="49" fontId="26" fillId="27" borderId="10" xfId="60" applyNumberFormat="1" applyFont="1" applyFill="1" applyBorder="1" applyAlignment="1">
      <alignment horizontal="center" vertical="center" wrapText="1"/>
      <protection/>
    </xf>
    <xf numFmtId="49" fontId="24" fillId="27" borderId="10" xfId="60" applyNumberFormat="1" applyFont="1" applyFill="1" applyBorder="1" applyAlignment="1">
      <alignment horizontal="center" vertical="center" wrapText="1"/>
      <protection/>
    </xf>
    <xf numFmtId="0" fontId="23" fillId="28" borderId="10" xfId="0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left" vertical="center" wrapText="1"/>
    </xf>
    <xf numFmtId="0" fontId="23" fillId="28" borderId="10" xfId="0" applyFont="1" applyFill="1" applyBorder="1" applyAlignment="1">
      <alignment horizontal="right" vertical="center" wrapText="1"/>
    </xf>
    <xf numFmtId="0" fontId="23" fillId="28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49" fontId="27" fillId="26" borderId="10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/>
    </xf>
    <xf numFmtId="49" fontId="22" fillId="23" borderId="10" xfId="0" applyNumberFormat="1" applyFont="1" applyFill="1" applyBorder="1" applyAlignment="1">
      <alignment horizontal="right" vertical="center" wrapText="1"/>
    </xf>
    <xf numFmtId="49" fontId="22" fillId="23" borderId="10" xfId="0" applyNumberFormat="1" applyFont="1" applyFill="1" applyBorder="1" applyAlignment="1">
      <alignment horizontal="left" vertical="center" wrapText="1"/>
    </xf>
    <xf numFmtId="49" fontId="22" fillId="28" borderId="10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2" fillId="28" borderId="10" xfId="0" applyNumberFormat="1" applyFont="1" applyFill="1" applyBorder="1" applyAlignment="1">
      <alignment horizontal="left" vertical="center" wrapText="1"/>
    </xf>
    <xf numFmtId="49" fontId="22" fillId="28" borderId="10" xfId="0" applyNumberFormat="1" applyFont="1" applyFill="1" applyBorder="1" applyAlignment="1">
      <alignment vertical="center" wrapText="1"/>
    </xf>
    <xf numFmtId="0" fontId="23" fillId="23" borderId="10" xfId="0" applyFont="1" applyFill="1" applyBorder="1" applyAlignment="1">
      <alignment/>
    </xf>
    <xf numFmtId="0" fontId="24" fillId="24" borderId="10" xfId="0" applyFont="1" applyFill="1" applyBorder="1" applyAlignment="1">
      <alignment horizontal="right"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0" fontId="37" fillId="0" borderId="10" xfId="55" applyFont="1" applyBorder="1" applyAlignment="1">
      <alignment horizontal="center" vertical="center"/>
      <protection/>
    </xf>
    <xf numFmtId="0" fontId="46" fillId="2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  <xf numFmtId="0" fontId="46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center" wrapText="1"/>
      <protection/>
    </xf>
    <xf numFmtId="189" fontId="25" fillId="0" borderId="10" xfId="59" applyNumberFormat="1" applyFont="1" applyFill="1" applyBorder="1" applyAlignment="1">
      <alignment horizontal="center" vertical="center" wrapText="1"/>
      <protection/>
    </xf>
    <xf numFmtId="49" fontId="31" fillId="25" borderId="10" xfId="56" applyNumberFormat="1" applyFont="1" applyFill="1" applyBorder="1" applyAlignment="1">
      <alignment horizontal="center" vertical="center"/>
      <protection/>
    </xf>
    <xf numFmtId="0" fontId="31" fillId="25" borderId="10" xfId="56" applyFont="1" applyFill="1" applyBorder="1" applyAlignment="1">
      <alignment vertical="center" wrapText="1"/>
      <protection/>
    </xf>
    <xf numFmtId="189" fontId="54" fillId="25" borderId="10" xfId="57" applyNumberFormat="1" applyFont="1" applyFill="1" applyBorder="1" applyAlignment="1">
      <alignment vertical="center"/>
      <protection/>
    </xf>
    <xf numFmtId="49" fontId="31" fillId="4" borderId="10" xfId="56" applyNumberFormat="1" applyFont="1" applyFill="1" applyBorder="1" applyAlignment="1">
      <alignment horizontal="center" vertical="center"/>
      <protection/>
    </xf>
    <xf numFmtId="0" fontId="31" fillId="4" borderId="10" xfId="56" applyFont="1" applyFill="1" applyBorder="1" applyAlignment="1">
      <alignment vertical="center" wrapText="1"/>
      <protection/>
    </xf>
    <xf numFmtId="49" fontId="31" fillId="0" borderId="10" xfId="56" applyNumberFormat="1" applyFont="1" applyBorder="1" applyAlignment="1">
      <alignment horizontal="center" vertical="center"/>
      <protection/>
    </xf>
    <xf numFmtId="0" fontId="31" fillId="0" borderId="10" xfId="56" applyFont="1" applyBorder="1" applyAlignment="1">
      <alignment vertical="center" wrapText="1"/>
      <protection/>
    </xf>
    <xf numFmtId="189" fontId="54" fillId="0" borderId="10" xfId="57" applyNumberFormat="1" applyFont="1" applyFill="1" applyBorder="1" applyAlignment="1">
      <alignment vertical="center"/>
      <protection/>
    </xf>
    <xf numFmtId="189" fontId="54" fillId="0" borderId="0" xfId="57" applyNumberFormat="1" applyFont="1" applyFill="1" applyBorder="1" applyAlignment="1">
      <alignment vertical="center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50" fillId="24" borderId="1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right" vertical="center" wrapText="1"/>
    </xf>
    <xf numFmtId="0" fontId="38" fillId="24" borderId="0" xfId="55" applyFont="1" applyFill="1" applyAlignment="1">
      <alignment horizontal="right"/>
      <protection/>
    </xf>
    <xf numFmtId="0" fontId="46" fillId="24" borderId="0" xfId="55" applyFont="1" applyFill="1" applyAlignment="1">
      <alignment horizontal="right"/>
      <protection/>
    </xf>
    <xf numFmtId="0" fontId="47" fillId="24" borderId="0" xfId="55" applyFont="1" applyFill="1" applyAlignment="1">
      <alignment horizontal="center" vertical="center" wrapText="1"/>
      <protection/>
    </xf>
    <xf numFmtId="0" fontId="36" fillId="0" borderId="0" xfId="55" applyFont="1" applyAlignment="1">
      <alignment horizontal="right"/>
      <protection/>
    </xf>
    <xf numFmtId="49" fontId="38" fillId="0" borderId="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right" vertical="top" wrapText="1"/>
    </xf>
    <xf numFmtId="49" fontId="38" fillId="24" borderId="0" xfId="0" applyNumberFormat="1" applyFont="1" applyFill="1" applyBorder="1" applyAlignment="1">
      <alignment horizontal="right" vertical="center" wrapText="1"/>
    </xf>
    <xf numFmtId="0" fontId="47" fillId="0" borderId="0" xfId="55" applyFont="1" applyAlignment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2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horizontal="right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0" fontId="24" fillId="23" borderId="10" xfId="60" applyFont="1" applyFill="1" applyBorder="1" applyAlignment="1">
      <alignment horizontal="center" wrapText="1"/>
      <protection/>
    </xf>
    <xf numFmtId="49" fontId="24" fillId="23" borderId="10" xfId="0" applyNumberFormat="1" applyFont="1" applyFill="1" applyBorder="1" applyAlignment="1">
      <alignment horizontal="right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3" borderId="10" xfId="60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23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vertical="top" wrapText="1"/>
    </xf>
    <xf numFmtId="0" fontId="24" fillId="23" borderId="10" xfId="60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0" fontId="0" fillId="0" borderId="0" xfId="55" applyFont="1" applyAlignment="1">
      <alignment horizontal="right" vertical="center"/>
      <protection/>
    </xf>
    <xf numFmtId="49" fontId="31" fillId="24" borderId="0" xfId="0" applyNumberFormat="1" applyFont="1" applyFill="1" applyBorder="1" applyAlignment="1">
      <alignment horizontal="right"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37" fillId="0" borderId="0" xfId="55" applyFont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5" customWidth="1"/>
    <col min="2" max="2" width="79.421875" style="66" customWidth="1"/>
    <col min="3" max="3" width="14.00390625" style="67" customWidth="1"/>
    <col min="4" max="16384" width="9.140625" style="64" customWidth="1"/>
  </cols>
  <sheetData>
    <row r="1" spans="2:3" s="54" customFormat="1" ht="15">
      <c r="B1" s="354" t="s">
        <v>179</v>
      </c>
      <c r="C1" s="355"/>
    </row>
    <row r="2" spans="1:6" s="48" customFormat="1" ht="15.75" customHeight="1">
      <c r="A2" s="356" t="s">
        <v>322</v>
      </c>
      <c r="B2" s="356"/>
      <c r="C2" s="356"/>
      <c r="D2" s="57"/>
      <c r="E2" s="57"/>
      <c r="F2" s="57"/>
    </row>
    <row r="3" spans="1:6" s="48" customFormat="1" ht="15.75" customHeight="1">
      <c r="A3" s="356" t="s">
        <v>374</v>
      </c>
      <c r="B3" s="356"/>
      <c r="C3" s="356"/>
      <c r="D3" s="57"/>
      <c r="E3" s="57"/>
      <c r="F3" s="57"/>
    </row>
    <row r="4" spans="1:6" s="49" customFormat="1" ht="16.5" customHeight="1">
      <c r="A4" s="352" t="s">
        <v>375</v>
      </c>
      <c r="B4" s="352"/>
      <c r="C4" s="352"/>
      <c r="D4" s="58"/>
      <c r="E4" s="58"/>
      <c r="F4" s="58"/>
    </row>
    <row r="5" spans="1:6" s="49" customFormat="1" ht="16.5" customHeight="1">
      <c r="A5" s="352" t="s">
        <v>320</v>
      </c>
      <c r="B5" s="352"/>
      <c r="C5" s="352"/>
      <c r="D5" s="58"/>
      <c r="E5" s="58"/>
      <c r="F5" s="58"/>
    </row>
    <row r="6" spans="1:3" s="56" customFormat="1" ht="15.75">
      <c r="A6" s="53"/>
      <c r="B6" s="60"/>
      <c r="C6" s="60"/>
    </row>
    <row r="7" spans="1:3" s="56" customFormat="1" ht="15.75">
      <c r="A7" s="53"/>
      <c r="B7" s="62"/>
      <c r="C7" s="55"/>
    </row>
    <row r="8" spans="1:3" s="68" customFormat="1" ht="18.75">
      <c r="A8" s="353" t="s">
        <v>180</v>
      </c>
      <c r="B8" s="353"/>
      <c r="C8" s="353"/>
    </row>
    <row r="9" spans="1:3" s="68" customFormat="1" ht="18.75">
      <c r="A9" s="353" t="s">
        <v>373</v>
      </c>
      <c r="B9" s="353"/>
      <c r="C9" s="353"/>
    </row>
    <row r="10" spans="1:3" s="68" customFormat="1" ht="18.75">
      <c r="A10" s="59"/>
      <c r="B10" s="61"/>
      <c r="C10" s="69"/>
    </row>
    <row r="11" spans="1:3" s="68" customFormat="1" ht="18.75">
      <c r="A11" s="59"/>
      <c r="C11" s="69" t="s">
        <v>372</v>
      </c>
    </row>
    <row r="12" spans="1:3" s="72" customFormat="1" ht="54" customHeight="1">
      <c r="A12" s="70" t="s">
        <v>222</v>
      </c>
      <c r="B12" s="70" t="s">
        <v>324</v>
      </c>
      <c r="C12" s="71" t="s">
        <v>209</v>
      </c>
    </row>
    <row r="13" spans="1:3" s="72" customFormat="1" ht="37.5">
      <c r="A13" s="73" t="s">
        <v>181</v>
      </c>
      <c r="B13" s="74" t="s">
        <v>182</v>
      </c>
      <c r="C13" s="75">
        <f>C14+C19+C24</f>
        <v>0</v>
      </c>
    </row>
    <row r="14" spans="1:3" s="72" customFormat="1" ht="37.5">
      <c r="A14" s="76" t="s">
        <v>183</v>
      </c>
      <c r="B14" s="77" t="s">
        <v>184</v>
      </c>
      <c r="C14" s="75">
        <f>+C15+C17</f>
        <v>0</v>
      </c>
    </row>
    <row r="15" spans="1:3" s="72" customFormat="1" ht="37.5">
      <c r="A15" s="78" t="s">
        <v>185</v>
      </c>
      <c r="B15" s="79" t="s">
        <v>186</v>
      </c>
      <c r="C15" s="75">
        <f>+C16</f>
        <v>0</v>
      </c>
    </row>
    <row r="16" spans="1:3" s="72" customFormat="1" ht="37.5">
      <c r="A16" s="78" t="s">
        <v>210</v>
      </c>
      <c r="B16" s="79" t="s">
        <v>211</v>
      </c>
      <c r="C16" s="80"/>
    </row>
    <row r="17" spans="1:3" s="72" customFormat="1" ht="37.5">
      <c r="A17" s="78" t="s">
        <v>187</v>
      </c>
      <c r="B17" s="79" t="s">
        <v>188</v>
      </c>
      <c r="C17" s="75">
        <f>+C18</f>
        <v>0</v>
      </c>
    </row>
    <row r="18" spans="1:3" s="72" customFormat="1" ht="37.5">
      <c r="A18" s="78" t="s">
        <v>212</v>
      </c>
      <c r="B18" s="79" t="s">
        <v>213</v>
      </c>
      <c r="C18" s="80"/>
    </row>
    <row r="19" spans="1:3" s="72" customFormat="1" ht="37.5">
      <c r="A19" s="76" t="s">
        <v>189</v>
      </c>
      <c r="B19" s="77" t="s">
        <v>190</v>
      </c>
      <c r="C19" s="75">
        <f>+C20+C22</f>
        <v>0</v>
      </c>
    </row>
    <row r="20" spans="1:3" s="72" customFormat="1" ht="56.25">
      <c r="A20" s="78" t="s">
        <v>191</v>
      </c>
      <c r="B20" s="79" t="s">
        <v>192</v>
      </c>
      <c r="C20" s="75">
        <f>C21</f>
        <v>0</v>
      </c>
    </row>
    <row r="21" spans="1:3" s="72" customFormat="1" ht="56.25">
      <c r="A21" s="78" t="s">
        <v>214</v>
      </c>
      <c r="B21" s="79" t="s">
        <v>215</v>
      </c>
      <c r="C21" s="80"/>
    </row>
    <row r="22" spans="1:3" s="72" customFormat="1" ht="56.25">
      <c r="A22" s="78" t="s">
        <v>193</v>
      </c>
      <c r="B22" s="79" t="s">
        <v>194</v>
      </c>
      <c r="C22" s="75">
        <f>C23</f>
        <v>0</v>
      </c>
    </row>
    <row r="23" spans="1:3" s="72" customFormat="1" ht="56.25">
      <c r="A23" s="78" t="s">
        <v>216</v>
      </c>
      <c r="B23" s="79" t="s">
        <v>217</v>
      </c>
      <c r="C23" s="80"/>
    </row>
    <row r="24" spans="1:3" s="72" customFormat="1" ht="37.5">
      <c r="A24" s="76" t="s">
        <v>195</v>
      </c>
      <c r="B24" s="77" t="s">
        <v>196</v>
      </c>
      <c r="C24" s="75">
        <f>C25+C29</f>
        <v>0</v>
      </c>
    </row>
    <row r="25" spans="1:3" s="72" customFormat="1" ht="18.75">
      <c r="A25" s="78" t="s">
        <v>197</v>
      </c>
      <c r="B25" s="79" t="s">
        <v>198</v>
      </c>
      <c r="C25" s="75">
        <f>C26</f>
        <v>0</v>
      </c>
    </row>
    <row r="26" spans="1:3" s="72" customFormat="1" ht="18.75">
      <c r="A26" s="78" t="s">
        <v>199</v>
      </c>
      <c r="B26" s="79" t="s">
        <v>200</v>
      </c>
      <c r="C26" s="75">
        <f>C27</f>
        <v>0</v>
      </c>
    </row>
    <row r="27" spans="1:3" s="72" customFormat="1" ht="18.75">
      <c r="A27" s="78" t="s">
        <v>201</v>
      </c>
      <c r="B27" s="79" t="s">
        <v>202</v>
      </c>
      <c r="C27" s="75">
        <f>C28</f>
        <v>0</v>
      </c>
    </row>
    <row r="28" spans="1:3" s="72" customFormat="1" ht="37.5">
      <c r="A28" s="78" t="s">
        <v>218</v>
      </c>
      <c r="B28" s="79" t="s">
        <v>221</v>
      </c>
      <c r="C28" s="80"/>
    </row>
    <row r="29" spans="1:3" s="72" customFormat="1" ht="18.75">
      <c r="A29" s="78" t="s">
        <v>203</v>
      </c>
      <c r="B29" s="79" t="s">
        <v>204</v>
      </c>
      <c r="C29" s="75">
        <f>C30</f>
        <v>0</v>
      </c>
    </row>
    <row r="30" spans="1:3" s="72" customFormat="1" ht="18.75">
      <c r="A30" s="78" t="s">
        <v>205</v>
      </c>
      <c r="B30" s="79" t="s">
        <v>206</v>
      </c>
      <c r="C30" s="75">
        <f>C31</f>
        <v>0</v>
      </c>
    </row>
    <row r="31" spans="1:3" s="72" customFormat="1" ht="18.75">
      <c r="A31" s="78" t="s">
        <v>207</v>
      </c>
      <c r="B31" s="79" t="s">
        <v>208</v>
      </c>
      <c r="C31" s="75">
        <f>C32</f>
        <v>0</v>
      </c>
    </row>
    <row r="32" spans="1:3" s="72" customFormat="1" ht="37.5">
      <c r="A32" s="78" t="s">
        <v>219</v>
      </c>
      <c r="B32" s="79" t="s">
        <v>220</v>
      </c>
      <c r="C32" s="80"/>
    </row>
    <row r="33" spans="1:3" s="72" customFormat="1" ht="18.75">
      <c r="A33" s="81"/>
      <c r="B33" s="82"/>
      <c r="C33" s="83"/>
    </row>
    <row r="34" spans="1:3" s="72" customFormat="1" ht="18.75">
      <c r="A34" s="81"/>
      <c r="B34" s="82"/>
      <c r="C34" s="83"/>
    </row>
    <row r="35" spans="1:3" s="72" customFormat="1" ht="18.75">
      <c r="A35" s="81"/>
      <c r="B35" s="82"/>
      <c r="C35" s="83"/>
    </row>
    <row r="36" spans="1:3" s="72" customFormat="1" ht="18.75">
      <c r="A36" s="81"/>
      <c r="B36" s="82"/>
      <c r="C36" s="83"/>
    </row>
    <row r="37" spans="1:3" s="72" customFormat="1" ht="18.75">
      <c r="A37" s="81"/>
      <c r="B37" s="82"/>
      <c r="C37" s="83"/>
    </row>
    <row r="38" spans="1:3" s="72" customFormat="1" ht="18.75">
      <c r="A38" s="81"/>
      <c r="B38" s="82"/>
      <c r="C38" s="83"/>
    </row>
    <row r="39" spans="1:3" s="72" customFormat="1" ht="18.75">
      <c r="A39" s="81"/>
      <c r="B39" s="82"/>
      <c r="C39" s="83"/>
    </row>
    <row r="40" spans="1:3" s="72" customFormat="1" ht="18.75">
      <c r="A40" s="81"/>
      <c r="B40" s="82"/>
      <c r="C40" s="83"/>
    </row>
    <row r="41" spans="1:3" s="72" customFormat="1" ht="18.75">
      <c r="A41" s="81"/>
      <c r="B41" s="82"/>
      <c r="C41" s="83"/>
    </row>
    <row r="42" spans="1:3" s="72" customFormat="1" ht="18.75">
      <c r="A42" s="81"/>
      <c r="B42" s="82"/>
      <c r="C42" s="83"/>
    </row>
    <row r="43" spans="1:3" s="72" customFormat="1" ht="18.75">
      <c r="A43" s="81"/>
      <c r="B43" s="82"/>
      <c r="C43" s="83"/>
    </row>
    <row r="44" spans="1:3" s="72" customFormat="1" ht="18.75">
      <c r="A44" s="81"/>
      <c r="B44" s="82"/>
      <c r="C44" s="83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5" customWidth="1"/>
    <col min="2" max="2" width="68.28125" style="66" customWidth="1"/>
    <col min="3" max="3" width="13.7109375" style="66" customWidth="1"/>
    <col min="4" max="4" width="13.7109375" style="67" customWidth="1"/>
    <col min="5" max="16384" width="9.140625" style="64" customWidth="1"/>
  </cols>
  <sheetData>
    <row r="1" spans="2:4" s="54" customFormat="1" ht="15">
      <c r="B1" s="354" t="s">
        <v>179</v>
      </c>
      <c r="C1" s="354"/>
      <c r="D1" s="355"/>
    </row>
    <row r="2" spans="1:7" s="48" customFormat="1" ht="15.75" customHeight="1">
      <c r="A2" s="356" t="s">
        <v>322</v>
      </c>
      <c r="B2" s="356"/>
      <c r="C2" s="356"/>
      <c r="D2" s="356"/>
      <c r="E2" s="57"/>
      <c r="F2" s="57"/>
      <c r="G2" s="57"/>
    </row>
    <row r="3" spans="1:7" s="48" customFormat="1" ht="15.75" customHeight="1">
      <c r="A3" s="356" t="s">
        <v>377</v>
      </c>
      <c r="B3" s="356"/>
      <c r="C3" s="356"/>
      <c r="D3" s="356"/>
      <c r="E3" s="57"/>
      <c r="F3" s="57"/>
      <c r="G3" s="57"/>
    </row>
    <row r="4" spans="1:7" s="49" customFormat="1" ht="16.5" customHeight="1">
      <c r="A4" s="352" t="s">
        <v>375</v>
      </c>
      <c r="B4" s="352"/>
      <c r="C4" s="352"/>
      <c r="D4" s="352"/>
      <c r="E4" s="58"/>
      <c r="F4" s="58"/>
      <c r="G4" s="58"/>
    </row>
    <row r="5" spans="1:7" s="49" customFormat="1" ht="16.5" customHeight="1">
      <c r="A5" s="352" t="s">
        <v>320</v>
      </c>
      <c r="B5" s="352"/>
      <c r="C5" s="352"/>
      <c r="D5" s="352"/>
      <c r="E5" s="58"/>
      <c r="F5" s="58"/>
      <c r="G5" s="58"/>
    </row>
    <row r="6" spans="1:4" s="56" customFormat="1" ht="15.75">
      <c r="A6" s="53"/>
      <c r="B6" s="60"/>
      <c r="C6" s="60"/>
      <c r="D6" s="60"/>
    </row>
    <row r="7" spans="1:4" s="56" customFormat="1" ht="15.75">
      <c r="A7" s="53"/>
      <c r="B7" s="62"/>
      <c r="C7" s="62"/>
      <c r="D7" s="55"/>
    </row>
    <row r="8" spans="1:4" s="56" customFormat="1" ht="15.75">
      <c r="A8" s="357" t="s">
        <v>180</v>
      </c>
      <c r="B8" s="357"/>
      <c r="C8" s="357"/>
      <c r="D8" s="357"/>
    </row>
    <row r="9" spans="1:4" s="56" customFormat="1" ht="15.75">
      <c r="A9" s="357" t="s">
        <v>376</v>
      </c>
      <c r="B9" s="357"/>
      <c r="C9" s="357"/>
      <c r="D9" s="357"/>
    </row>
    <row r="10" spans="1:4" s="56" customFormat="1" ht="15.75">
      <c r="A10" s="53"/>
      <c r="B10" s="63"/>
      <c r="C10" s="63"/>
      <c r="D10" s="55"/>
    </row>
    <row r="11" spans="1:4" s="56" customFormat="1" ht="15.75">
      <c r="A11" s="53"/>
      <c r="D11" s="55" t="s">
        <v>372</v>
      </c>
    </row>
    <row r="12" spans="1:4" s="72" customFormat="1" ht="42" customHeight="1">
      <c r="A12" s="70" t="s">
        <v>222</v>
      </c>
      <c r="B12" s="70" t="s">
        <v>324</v>
      </c>
      <c r="C12" s="71" t="s">
        <v>371</v>
      </c>
      <c r="D12" s="71" t="s">
        <v>370</v>
      </c>
    </row>
    <row r="13" spans="1:4" s="72" customFormat="1" ht="37.5">
      <c r="A13" s="73" t="s">
        <v>181</v>
      </c>
      <c r="B13" s="74" t="s">
        <v>182</v>
      </c>
      <c r="C13" s="75">
        <f>C14+C19+C24</f>
        <v>0</v>
      </c>
      <c r="D13" s="75">
        <f>D14+D19+D24</f>
        <v>0</v>
      </c>
    </row>
    <row r="14" spans="1:4" s="72" customFormat="1" ht="37.5">
      <c r="A14" s="76" t="s">
        <v>183</v>
      </c>
      <c r="B14" s="77" t="s">
        <v>184</v>
      </c>
      <c r="C14" s="75">
        <f>+C15+C17</f>
        <v>0</v>
      </c>
      <c r="D14" s="75">
        <f>+D15+D17</f>
        <v>0</v>
      </c>
    </row>
    <row r="15" spans="1:4" s="72" customFormat="1" ht="37.5">
      <c r="A15" s="78" t="s">
        <v>185</v>
      </c>
      <c r="B15" s="79" t="s">
        <v>186</v>
      </c>
      <c r="C15" s="75">
        <f>+C16</f>
        <v>0</v>
      </c>
      <c r="D15" s="75">
        <f>+D16</f>
        <v>0</v>
      </c>
    </row>
    <row r="16" spans="1:4" s="72" customFormat="1" ht="56.25">
      <c r="A16" s="78" t="s">
        <v>210</v>
      </c>
      <c r="B16" s="79" t="s">
        <v>211</v>
      </c>
      <c r="C16" s="80"/>
      <c r="D16" s="80"/>
    </row>
    <row r="17" spans="1:4" s="72" customFormat="1" ht="37.5">
      <c r="A17" s="78" t="s">
        <v>187</v>
      </c>
      <c r="B17" s="79" t="s">
        <v>188</v>
      </c>
      <c r="C17" s="75">
        <f>+C18</f>
        <v>0</v>
      </c>
      <c r="D17" s="75">
        <f>+D18</f>
        <v>0</v>
      </c>
    </row>
    <row r="18" spans="1:4" s="72" customFormat="1" ht="56.25">
      <c r="A18" s="78" t="s">
        <v>212</v>
      </c>
      <c r="B18" s="79" t="s">
        <v>213</v>
      </c>
      <c r="C18" s="80"/>
      <c r="D18" s="80"/>
    </row>
    <row r="19" spans="1:4" s="72" customFormat="1" ht="37.5">
      <c r="A19" s="76" t="s">
        <v>189</v>
      </c>
      <c r="B19" s="77" t="s">
        <v>190</v>
      </c>
      <c r="C19" s="75">
        <f>+C20+C22</f>
        <v>0</v>
      </c>
      <c r="D19" s="75">
        <f>+D20+D22</f>
        <v>0</v>
      </c>
    </row>
    <row r="20" spans="1:4" s="72" customFormat="1" ht="56.25">
      <c r="A20" s="78" t="s">
        <v>191</v>
      </c>
      <c r="B20" s="79" t="s">
        <v>192</v>
      </c>
      <c r="C20" s="75">
        <f>C21</f>
        <v>0</v>
      </c>
      <c r="D20" s="75">
        <f>D21</f>
        <v>0</v>
      </c>
    </row>
    <row r="21" spans="1:4" s="72" customFormat="1" ht="56.25">
      <c r="A21" s="78" t="s">
        <v>214</v>
      </c>
      <c r="B21" s="79" t="s">
        <v>215</v>
      </c>
      <c r="C21" s="80"/>
      <c r="D21" s="80"/>
    </row>
    <row r="22" spans="1:4" s="72" customFormat="1" ht="56.25">
      <c r="A22" s="78" t="s">
        <v>193</v>
      </c>
      <c r="B22" s="79" t="s">
        <v>194</v>
      </c>
      <c r="C22" s="75">
        <f>C23</f>
        <v>0</v>
      </c>
      <c r="D22" s="75">
        <f>D23</f>
        <v>0</v>
      </c>
    </row>
    <row r="23" spans="1:4" s="72" customFormat="1" ht="56.25">
      <c r="A23" s="78" t="s">
        <v>216</v>
      </c>
      <c r="B23" s="79" t="s">
        <v>217</v>
      </c>
      <c r="C23" s="80"/>
      <c r="D23" s="80"/>
    </row>
    <row r="24" spans="1:4" s="72" customFormat="1" ht="37.5">
      <c r="A24" s="76" t="s">
        <v>195</v>
      </c>
      <c r="B24" s="77" t="s">
        <v>196</v>
      </c>
      <c r="C24" s="75">
        <f>C25+C29</f>
        <v>0</v>
      </c>
      <c r="D24" s="75">
        <f>D25+D29</f>
        <v>0</v>
      </c>
    </row>
    <row r="25" spans="1:4" s="72" customFormat="1" ht="18.75">
      <c r="A25" s="78" t="s">
        <v>197</v>
      </c>
      <c r="B25" s="79" t="s">
        <v>198</v>
      </c>
      <c r="C25" s="75">
        <f aca="true" t="shared" si="0" ref="C25:D27">C26</f>
        <v>0</v>
      </c>
      <c r="D25" s="75">
        <f t="shared" si="0"/>
        <v>0</v>
      </c>
    </row>
    <row r="26" spans="1:4" s="72" customFormat="1" ht="18.75">
      <c r="A26" s="78" t="s">
        <v>199</v>
      </c>
      <c r="B26" s="79" t="s">
        <v>200</v>
      </c>
      <c r="C26" s="75">
        <f t="shared" si="0"/>
        <v>0</v>
      </c>
      <c r="D26" s="75">
        <f t="shared" si="0"/>
        <v>0</v>
      </c>
    </row>
    <row r="27" spans="1:4" s="72" customFormat="1" ht="37.5">
      <c r="A27" s="78" t="s">
        <v>201</v>
      </c>
      <c r="B27" s="79" t="s">
        <v>202</v>
      </c>
      <c r="C27" s="75">
        <f t="shared" si="0"/>
        <v>0</v>
      </c>
      <c r="D27" s="75">
        <f t="shared" si="0"/>
        <v>0</v>
      </c>
    </row>
    <row r="28" spans="1:4" s="72" customFormat="1" ht="37.5">
      <c r="A28" s="78" t="s">
        <v>218</v>
      </c>
      <c r="B28" s="79" t="s">
        <v>221</v>
      </c>
      <c r="C28" s="80"/>
      <c r="D28" s="80"/>
    </row>
    <row r="29" spans="1:4" s="72" customFormat="1" ht="18.75">
      <c r="A29" s="78" t="s">
        <v>203</v>
      </c>
      <c r="B29" s="79" t="s">
        <v>204</v>
      </c>
      <c r="C29" s="75">
        <f aca="true" t="shared" si="1" ref="C29:D31">C30</f>
        <v>0</v>
      </c>
      <c r="D29" s="75">
        <f t="shared" si="1"/>
        <v>0</v>
      </c>
    </row>
    <row r="30" spans="1:4" s="72" customFormat="1" ht="18.75">
      <c r="A30" s="78" t="s">
        <v>205</v>
      </c>
      <c r="B30" s="79" t="s">
        <v>206</v>
      </c>
      <c r="C30" s="75">
        <f t="shared" si="1"/>
        <v>0</v>
      </c>
      <c r="D30" s="75">
        <f t="shared" si="1"/>
        <v>0</v>
      </c>
    </row>
    <row r="31" spans="1:4" s="72" customFormat="1" ht="37.5">
      <c r="A31" s="78" t="s">
        <v>207</v>
      </c>
      <c r="B31" s="79" t="s">
        <v>208</v>
      </c>
      <c r="C31" s="75">
        <f t="shared" si="1"/>
        <v>0</v>
      </c>
      <c r="D31" s="75">
        <f t="shared" si="1"/>
        <v>0</v>
      </c>
    </row>
    <row r="32" spans="1:4" s="72" customFormat="1" ht="37.5">
      <c r="A32" s="78" t="s">
        <v>219</v>
      </c>
      <c r="B32" s="79" t="s">
        <v>220</v>
      </c>
      <c r="C32" s="80"/>
      <c r="D32" s="80"/>
    </row>
    <row r="33" spans="1:4" s="72" customFormat="1" ht="18.75">
      <c r="A33" s="81"/>
      <c r="B33" s="82"/>
      <c r="C33" s="83"/>
      <c r="D33" s="83"/>
    </row>
    <row r="34" spans="1:4" s="72" customFormat="1" ht="18.75">
      <c r="A34" s="81"/>
      <c r="B34" s="82"/>
      <c r="C34" s="83"/>
      <c r="D34" s="83"/>
    </row>
    <row r="35" spans="1:4" s="72" customFormat="1" ht="18.75">
      <c r="A35" s="81"/>
      <c r="B35" s="82"/>
      <c r="C35" s="83"/>
      <c r="D35" s="83"/>
    </row>
    <row r="36" spans="1:4" s="72" customFormat="1" ht="18.75">
      <c r="A36" s="81"/>
      <c r="B36" s="82"/>
      <c r="C36" s="83"/>
      <c r="D36" s="83"/>
    </row>
    <row r="37" spans="1:4" s="72" customFormat="1" ht="18.75">
      <c r="A37" s="81"/>
      <c r="B37" s="82"/>
      <c r="C37" s="83"/>
      <c r="D37" s="83"/>
    </row>
    <row r="38" spans="1:4" s="72" customFormat="1" ht="18.75">
      <c r="A38" s="81"/>
      <c r="B38" s="82"/>
      <c r="C38" s="83"/>
      <c r="D38" s="83"/>
    </row>
    <row r="39" spans="1:4" s="72" customFormat="1" ht="18.75">
      <c r="A39" s="81"/>
      <c r="B39" s="82"/>
      <c r="C39" s="83"/>
      <c r="D39" s="83"/>
    </row>
    <row r="40" spans="1:4" s="72" customFormat="1" ht="18.75">
      <c r="A40" s="81"/>
      <c r="B40" s="82"/>
      <c r="C40" s="83"/>
      <c r="D40" s="83"/>
    </row>
    <row r="41" spans="1:4" s="72" customFormat="1" ht="18.75">
      <c r="A41" s="81"/>
      <c r="B41" s="82"/>
      <c r="C41" s="83"/>
      <c r="D41" s="83"/>
    </row>
    <row r="42" spans="1:4" s="72" customFormat="1" ht="18.75">
      <c r="A42" s="81"/>
      <c r="B42" s="82"/>
      <c r="C42" s="83"/>
      <c r="D42" s="83"/>
    </row>
    <row r="43" spans="1:4" s="72" customFormat="1" ht="18.75">
      <c r="A43" s="81"/>
      <c r="B43" s="82"/>
      <c r="C43" s="83"/>
      <c r="D43" s="83"/>
    </row>
    <row r="44" spans="1:4" s="72" customFormat="1" ht="18.75">
      <c r="A44" s="81"/>
      <c r="B44" s="82"/>
      <c r="C44" s="83"/>
      <c r="D44" s="83"/>
    </row>
    <row r="45" spans="1:4" s="72" customFormat="1" ht="18.75">
      <c r="A45" s="81"/>
      <c r="B45" s="82"/>
      <c r="C45" s="83"/>
      <c r="D45" s="83"/>
    </row>
    <row r="46" ht="15">
      <c r="C46" s="67"/>
    </row>
    <row r="47" ht="15">
      <c r="C47" s="67"/>
    </row>
    <row r="48" ht="15">
      <c r="C48" s="67"/>
    </row>
    <row r="49" ht="15">
      <c r="C49" s="67"/>
    </row>
    <row r="50" ht="15">
      <c r="C50" s="67"/>
    </row>
    <row r="51" ht="15">
      <c r="C51" s="67"/>
    </row>
    <row r="52" ht="15">
      <c r="C52" s="67"/>
    </row>
    <row r="53" ht="15">
      <c r="C53" s="67"/>
    </row>
    <row r="54" ht="15">
      <c r="C54" s="67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5">
      <selection activeCell="A9" sqref="A9:C9"/>
    </sheetView>
  </sheetViews>
  <sheetFormatPr defaultColWidth="8.8515625" defaultRowHeight="15"/>
  <cols>
    <col min="1" max="1" width="21.28125" style="53" customWidth="1"/>
    <col min="2" max="2" width="70.28125" style="153" customWidth="1"/>
    <col min="3" max="3" width="12.421875" style="154" customWidth="1"/>
    <col min="4" max="16384" width="8.8515625" style="54" customWidth="1"/>
  </cols>
  <sheetData>
    <row r="1" spans="1:5" s="48" customFormat="1" ht="15.75" customHeight="1">
      <c r="A1" s="364" t="s">
        <v>285</v>
      </c>
      <c r="B1" s="364"/>
      <c r="C1" s="364"/>
      <c r="D1" s="57"/>
      <c r="E1" s="57"/>
    </row>
    <row r="2" spans="1:5" s="48" customFormat="1" ht="15" customHeight="1">
      <c r="A2" s="210"/>
      <c r="B2" s="365" t="s">
        <v>559</v>
      </c>
      <c r="C2" s="365"/>
      <c r="D2" s="57"/>
      <c r="E2" s="57"/>
    </row>
    <row r="3" spans="1:5" s="48" customFormat="1" ht="15.75" customHeight="1">
      <c r="A3" s="366" t="s">
        <v>560</v>
      </c>
      <c r="B3" s="366"/>
      <c r="C3" s="366"/>
      <c r="D3" s="57"/>
      <c r="E3" s="57"/>
    </row>
    <row r="4" spans="1:5" s="49" customFormat="1" ht="16.5" customHeight="1">
      <c r="A4" s="359" t="s">
        <v>556</v>
      </c>
      <c r="B4" s="359"/>
      <c r="C4" s="359"/>
      <c r="D4" s="58"/>
      <c r="E4" s="58"/>
    </row>
    <row r="5" spans="1:5" s="49" customFormat="1" ht="16.5">
      <c r="A5" s="359" t="s">
        <v>557</v>
      </c>
      <c r="B5" s="359"/>
      <c r="C5" s="359"/>
      <c r="D5" s="58"/>
      <c r="E5" s="58"/>
    </row>
    <row r="6" spans="1:3" ht="13.5" customHeight="1">
      <c r="A6" s="211"/>
      <c r="B6" s="360" t="s">
        <v>284</v>
      </c>
      <c r="C6" s="360"/>
    </row>
    <row r="7" spans="1:4" ht="15" customHeight="1" hidden="1">
      <c r="A7" s="211"/>
      <c r="B7" s="361"/>
      <c r="C7" s="361"/>
      <c r="D7" s="152"/>
    </row>
    <row r="8" spans="1:3" ht="15.75">
      <c r="A8" s="212"/>
      <c r="B8" s="363" t="s">
        <v>585</v>
      </c>
      <c r="C8" s="363"/>
    </row>
    <row r="9" spans="1:3" s="155" customFormat="1" ht="51.75" customHeight="1">
      <c r="A9" s="362" t="s">
        <v>561</v>
      </c>
      <c r="B9" s="362"/>
      <c r="C9" s="362"/>
    </row>
    <row r="10" spans="1:3" s="155" customFormat="1" ht="13.5" customHeight="1" hidden="1">
      <c r="A10" s="367"/>
      <c r="B10" s="367"/>
      <c r="C10" s="367"/>
    </row>
    <row r="11" ht="15.75">
      <c r="C11" s="156" t="s">
        <v>558</v>
      </c>
    </row>
    <row r="12" spans="1:3" s="158" customFormat="1" ht="42.75" customHeight="1">
      <c r="A12" s="333" t="s">
        <v>562</v>
      </c>
      <c r="B12" s="334" t="s">
        <v>563</v>
      </c>
      <c r="C12" s="157" t="s">
        <v>564</v>
      </c>
    </row>
    <row r="13" spans="1:5" ht="18.75" customHeight="1">
      <c r="A13" s="358" t="s">
        <v>565</v>
      </c>
      <c r="B13" s="358"/>
      <c r="C13" s="159">
        <f>C14+C44</f>
        <v>8841392.41</v>
      </c>
      <c r="E13" s="219"/>
    </row>
    <row r="14" spans="1:3" ht="17.25" customHeight="1">
      <c r="A14" s="160" t="s">
        <v>566</v>
      </c>
      <c r="B14" s="161" t="s">
        <v>567</v>
      </c>
      <c r="C14" s="159">
        <f>+C15+C21+C29+C32+C37+C18</f>
        <v>2879128</v>
      </c>
    </row>
    <row r="15" spans="1:3" ht="15">
      <c r="A15" s="160" t="s">
        <v>568</v>
      </c>
      <c r="B15" s="161" t="s">
        <v>569</v>
      </c>
      <c r="C15" s="159">
        <f>C16</f>
        <v>233055</v>
      </c>
    </row>
    <row r="16" spans="1:3" ht="15" customHeight="1">
      <c r="A16" s="162" t="s">
        <v>570</v>
      </c>
      <c r="B16" s="163" t="s">
        <v>571</v>
      </c>
      <c r="C16" s="164">
        <f>C17</f>
        <v>233055</v>
      </c>
    </row>
    <row r="17" spans="1:3" ht="49.5" customHeight="1">
      <c r="A17" s="165" t="s">
        <v>572</v>
      </c>
      <c r="B17" s="166" t="s">
        <v>0</v>
      </c>
      <c r="C17" s="167">
        <f>30000+185709+18146-800</f>
        <v>233055</v>
      </c>
    </row>
    <row r="18" spans="1:3" ht="20.25" customHeight="1" hidden="1">
      <c r="A18" s="160" t="s">
        <v>1</v>
      </c>
      <c r="B18" s="168" t="s">
        <v>2</v>
      </c>
      <c r="C18" s="167">
        <f>C19</f>
        <v>0</v>
      </c>
    </row>
    <row r="19" spans="1:3" ht="15" customHeight="1" hidden="1">
      <c r="A19" s="169" t="s">
        <v>3</v>
      </c>
      <c r="B19" s="170" t="s">
        <v>4</v>
      </c>
      <c r="C19" s="167">
        <f>C20</f>
        <v>0</v>
      </c>
    </row>
    <row r="20" spans="1:3" ht="15.75" customHeight="1" hidden="1">
      <c r="A20" s="171" t="s">
        <v>5</v>
      </c>
      <c r="B20" s="172" t="s">
        <v>4</v>
      </c>
      <c r="C20" s="167"/>
    </row>
    <row r="21" spans="1:3" s="173" customFormat="1" ht="15.75">
      <c r="A21" s="160" t="s">
        <v>6</v>
      </c>
      <c r="B21" s="161" t="s">
        <v>7</v>
      </c>
      <c r="C21" s="159">
        <f>C22+C24</f>
        <v>1701763</v>
      </c>
    </row>
    <row r="22" spans="1:3" s="173" customFormat="1" ht="18" customHeight="1">
      <c r="A22" s="162" t="s">
        <v>8</v>
      </c>
      <c r="B22" s="163" t="s">
        <v>9</v>
      </c>
      <c r="C22" s="164">
        <f>C23</f>
        <v>286486</v>
      </c>
    </row>
    <row r="23" spans="1:3" ht="27" customHeight="1">
      <c r="A23" s="165" t="s">
        <v>10</v>
      </c>
      <c r="B23" s="166" t="s">
        <v>11</v>
      </c>
      <c r="C23" s="174">
        <f>225203-58203+80000+39486</f>
        <v>286486</v>
      </c>
    </row>
    <row r="24" spans="1:3" ht="19.5" customHeight="1">
      <c r="A24" s="162" t="s">
        <v>12</v>
      </c>
      <c r="B24" s="175" t="s">
        <v>13</v>
      </c>
      <c r="C24" s="164">
        <f>C25+C27</f>
        <v>1415277</v>
      </c>
    </row>
    <row r="25" spans="1:3" ht="15" customHeight="1">
      <c r="A25" s="162" t="s">
        <v>14</v>
      </c>
      <c r="B25" s="176" t="s">
        <v>15</v>
      </c>
      <c r="C25" s="164">
        <f>C26</f>
        <v>508162</v>
      </c>
    </row>
    <row r="26" spans="1:3" ht="25.5" customHeight="1">
      <c r="A26" s="162" t="s">
        <v>16</v>
      </c>
      <c r="B26" s="177" t="s">
        <v>17</v>
      </c>
      <c r="C26" s="178">
        <f>453934+30000+24228</f>
        <v>508162</v>
      </c>
    </row>
    <row r="27" spans="1:3" ht="15" customHeight="1">
      <c r="A27" s="162" t="s">
        <v>18</v>
      </c>
      <c r="B27" s="175" t="s">
        <v>19</v>
      </c>
      <c r="C27" s="164">
        <f>C28</f>
        <v>907115</v>
      </c>
    </row>
    <row r="28" spans="1:3" ht="25.5" customHeight="1">
      <c r="A28" s="162" t="s">
        <v>20</v>
      </c>
      <c r="B28" s="177" t="s">
        <v>247</v>
      </c>
      <c r="C28" s="178">
        <f>687290+150000+69825</f>
        <v>907115</v>
      </c>
    </row>
    <row r="29" spans="1:3" ht="13.5" customHeight="1">
      <c r="A29" s="179" t="s">
        <v>21</v>
      </c>
      <c r="B29" s="180" t="s">
        <v>22</v>
      </c>
      <c r="C29" s="159">
        <f>C30</f>
        <v>41800</v>
      </c>
    </row>
    <row r="30" spans="1:3" s="183" customFormat="1" ht="27" customHeight="1">
      <c r="A30" s="181" t="s">
        <v>23</v>
      </c>
      <c r="B30" s="182" t="s">
        <v>24</v>
      </c>
      <c r="C30" s="164">
        <f>C31</f>
        <v>41800</v>
      </c>
    </row>
    <row r="31" spans="1:3" ht="50.25" customHeight="1">
      <c r="A31" s="184" t="s">
        <v>25</v>
      </c>
      <c r="B31" s="185" t="s">
        <v>26</v>
      </c>
      <c r="C31" s="213">
        <f>96000-50100-4100</f>
        <v>41800</v>
      </c>
    </row>
    <row r="32" spans="1:3" ht="25.5">
      <c r="A32" s="160" t="s">
        <v>27</v>
      </c>
      <c r="B32" s="161" t="s">
        <v>28</v>
      </c>
      <c r="C32" s="159">
        <f>C33</f>
        <v>902510</v>
      </c>
    </row>
    <row r="33" spans="1:3" ht="53.25" customHeight="1">
      <c r="A33" s="162" t="s">
        <v>29</v>
      </c>
      <c r="B33" s="186" t="s">
        <v>30</v>
      </c>
      <c r="C33" s="164">
        <f>C35+C34</f>
        <v>902510</v>
      </c>
    </row>
    <row r="34" spans="1:3" ht="52.5" customHeight="1">
      <c r="A34" s="335" t="s">
        <v>46</v>
      </c>
      <c r="B34" s="336" t="s">
        <v>47</v>
      </c>
      <c r="C34" s="164">
        <f>430545+108303+235000+38400</f>
        <v>812248</v>
      </c>
    </row>
    <row r="35" spans="1:3" ht="51.75" customHeight="1">
      <c r="A35" s="162" t="s">
        <v>31</v>
      </c>
      <c r="B35" s="177" t="s">
        <v>32</v>
      </c>
      <c r="C35" s="164">
        <f>C36</f>
        <v>90262</v>
      </c>
    </row>
    <row r="36" spans="1:3" ht="38.25" customHeight="1">
      <c r="A36" s="162" t="s">
        <v>33</v>
      </c>
      <c r="B36" s="177" t="s">
        <v>34</v>
      </c>
      <c r="C36" s="178">
        <f>166212-20000-66000+10050</f>
        <v>90262</v>
      </c>
    </row>
    <row r="37" spans="1:3" s="189" customFormat="1" ht="25.5" hidden="1">
      <c r="A37" s="187" t="s">
        <v>35</v>
      </c>
      <c r="B37" s="188" t="s">
        <v>36</v>
      </c>
      <c r="C37" s="159">
        <f>C38</f>
        <v>0</v>
      </c>
    </row>
    <row r="38" spans="1:3" s="183" customFormat="1" ht="54" customHeight="1" hidden="1">
      <c r="A38" s="181" t="s">
        <v>37</v>
      </c>
      <c r="B38" s="182" t="s">
        <v>38</v>
      </c>
      <c r="C38" s="164">
        <f>C39</f>
        <v>0</v>
      </c>
    </row>
    <row r="39" spans="1:3" ht="25.5" hidden="1">
      <c r="A39" s="181" t="s">
        <v>39</v>
      </c>
      <c r="B39" s="182" t="s">
        <v>40</v>
      </c>
      <c r="C39" s="164">
        <f>C40</f>
        <v>0</v>
      </c>
    </row>
    <row r="40" spans="1:3" ht="25.5" hidden="1">
      <c r="A40" s="190" t="s">
        <v>41</v>
      </c>
      <c r="B40" s="185" t="s">
        <v>42</v>
      </c>
      <c r="C40" s="164">
        <v>0</v>
      </c>
    </row>
    <row r="41" spans="1:3" ht="15" hidden="1">
      <c r="A41" s="191" t="s">
        <v>43</v>
      </c>
      <c r="B41" s="192" t="s">
        <v>44</v>
      </c>
      <c r="C41" s="164"/>
    </row>
    <row r="42" spans="1:3" ht="26.25" hidden="1">
      <c r="A42" s="191" t="s">
        <v>45</v>
      </c>
      <c r="B42" s="193" t="s">
        <v>49</v>
      </c>
      <c r="C42" s="164"/>
    </row>
    <row r="43" spans="1:3" ht="0.75" customHeight="1" hidden="1">
      <c r="A43" s="191" t="s">
        <v>50</v>
      </c>
      <c r="B43" s="193" t="s">
        <v>51</v>
      </c>
      <c r="C43" s="164"/>
    </row>
    <row r="44" spans="1:3" ht="16.5" customHeight="1">
      <c r="A44" s="160" t="s">
        <v>52</v>
      </c>
      <c r="B44" s="194" t="s">
        <v>123</v>
      </c>
      <c r="C44" s="195">
        <f>C45+C64</f>
        <v>5962264.41</v>
      </c>
    </row>
    <row r="45" spans="1:3" ht="25.5">
      <c r="A45" s="160" t="s">
        <v>124</v>
      </c>
      <c r="B45" s="161" t="s">
        <v>125</v>
      </c>
      <c r="C45" s="195">
        <f>C46+C51+C54+C59</f>
        <v>5959264.41</v>
      </c>
    </row>
    <row r="46" spans="1:3" ht="17.25" customHeight="1">
      <c r="A46" s="160" t="s">
        <v>126</v>
      </c>
      <c r="B46" s="161" t="s">
        <v>127</v>
      </c>
      <c r="C46" s="195">
        <f>C47+C49</f>
        <v>1751538</v>
      </c>
    </row>
    <row r="47" spans="1:3" ht="18.75" customHeight="1">
      <c r="A47" s="162" t="s">
        <v>128</v>
      </c>
      <c r="B47" s="163" t="s">
        <v>129</v>
      </c>
      <c r="C47" s="195">
        <f>C48</f>
        <v>791856</v>
      </c>
    </row>
    <row r="48" spans="1:3" ht="25.5">
      <c r="A48" s="162" t="s">
        <v>130</v>
      </c>
      <c r="B48" s="163" t="s">
        <v>131</v>
      </c>
      <c r="C48" s="196">
        <v>791856</v>
      </c>
    </row>
    <row r="49" spans="1:3" ht="15">
      <c r="A49" s="162" t="s">
        <v>132</v>
      </c>
      <c r="B49" s="163" t="s">
        <v>133</v>
      </c>
      <c r="C49" s="195">
        <f>C50</f>
        <v>959682</v>
      </c>
    </row>
    <row r="50" spans="1:3" ht="25.5">
      <c r="A50" s="162" t="s">
        <v>134</v>
      </c>
      <c r="B50" s="163" t="s">
        <v>135</v>
      </c>
      <c r="C50" s="196">
        <v>959682</v>
      </c>
    </row>
    <row r="51" spans="1:3" ht="25.5">
      <c r="A51" s="160" t="s">
        <v>136</v>
      </c>
      <c r="B51" s="161" t="s">
        <v>137</v>
      </c>
      <c r="C51" s="195">
        <f>C52</f>
        <v>111564</v>
      </c>
    </row>
    <row r="52" spans="1:3" ht="15">
      <c r="A52" s="162" t="s">
        <v>138</v>
      </c>
      <c r="B52" s="163" t="s">
        <v>139</v>
      </c>
      <c r="C52" s="196">
        <f>C53</f>
        <v>111564</v>
      </c>
    </row>
    <row r="53" spans="1:3" ht="15">
      <c r="A53" s="162" t="s">
        <v>140</v>
      </c>
      <c r="B53" s="163" t="s">
        <v>141</v>
      </c>
      <c r="C53" s="196">
        <v>111564</v>
      </c>
    </row>
    <row r="54" spans="1:3" ht="27" customHeight="1">
      <c r="A54" s="160" t="s">
        <v>142</v>
      </c>
      <c r="B54" s="161" t="s">
        <v>143</v>
      </c>
      <c r="C54" s="195">
        <f>C55+C57</f>
        <v>134298</v>
      </c>
    </row>
    <row r="55" spans="1:3" ht="29.25" customHeight="1">
      <c r="A55" s="162" t="s">
        <v>144</v>
      </c>
      <c r="B55" s="163" t="s">
        <v>145</v>
      </c>
      <c r="C55" s="195">
        <f>C56</f>
        <v>134298</v>
      </c>
    </row>
    <row r="56" spans="1:3" ht="27.75" customHeight="1">
      <c r="A56" s="162" t="s">
        <v>146</v>
      </c>
      <c r="B56" s="163" t="s">
        <v>147</v>
      </c>
      <c r="C56" s="196">
        <v>134298</v>
      </c>
    </row>
    <row r="57" spans="1:3" ht="15" hidden="1">
      <c r="A57" s="162" t="s">
        <v>148</v>
      </c>
      <c r="B57" s="163" t="s">
        <v>149</v>
      </c>
      <c r="C57" s="196">
        <f>C58</f>
        <v>0</v>
      </c>
    </row>
    <row r="58" spans="1:3" ht="26.25" customHeight="1" hidden="1">
      <c r="A58" s="162" t="s">
        <v>150</v>
      </c>
      <c r="B58" s="163" t="s">
        <v>151</v>
      </c>
      <c r="C58" s="196"/>
    </row>
    <row r="59" spans="1:3" ht="13.5" customHeight="1">
      <c r="A59" s="197" t="s">
        <v>152</v>
      </c>
      <c r="B59" s="194" t="s">
        <v>153</v>
      </c>
      <c r="C59" s="195">
        <f>C60</f>
        <v>3961864.41</v>
      </c>
    </row>
    <row r="60" spans="1:3" ht="38.25" customHeight="1">
      <c r="A60" s="198" t="s">
        <v>154</v>
      </c>
      <c r="B60" s="199" t="s">
        <v>155</v>
      </c>
      <c r="C60" s="195">
        <v>3961864.41</v>
      </c>
    </row>
    <row r="61" spans="1:3" s="202" customFormat="1" ht="51.75" customHeight="1" hidden="1">
      <c r="A61" s="198" t="s">
        <v>156</v>
      </c>
      <c r="B61" s="200" t="s">
        <v>157</v>
      </c>
      <c r="C61" s="201"/>
    </row>
    <row r="62" spans="1:3" ht="15" hidden="1">
      <c r="A62" s="337" t="s">
        <v>158</v>
      </c>
      <c r="B62" s="203" t="s">
        <v>159</v>
      </c>
      <c r="C62" s="204">
        <f>C63</f>
        <v>3000</v>
      </c>
    </row>
    <row r="63" spans="1:3" ht="15" hidden="1">
      <c r="A63" s="338" t="s">
        <v>160</v>
      </c>
      <c r="B63" s="205" t="s">
        <v>161</v>
      </c>
      <c r="C63" s="204">
        <f>C64</f>
        <v>3000</v>
      </c>
    </row>
    <row r="64" spans="1:3" s="202" customFormat="1" ht="15">
      <c r="A64" s="338" t="s">
        <v>162</v>
      </c>
      <c r="B64" s="206" t="s">
        <v>163</v>
      </c>
      <c r="C64" s="207">
        <v>3000</v>
      </c>
    </row>
    <row r="66" spans="1:3" ht="18.75">
      <c r="A66" s="59"/>
      <c r="B66" s="208"/>
      <c r="C66" s="209"/>
    </row>
    <row r="67" spans="1:3" ht="18.75">
      <c r="A67" s="59"/>
      <c r="B67" s="208"/>
      <c r="C67" s="209"/>
    </row>
    <row r="68" spans="1:3" ht="18.75">
      <c r="A68" s="59"/>
      <c r="B68" s="208"/>
      <c r="C68" s="209"/>
    </row>
    <row r="69" spans="1:3" ht="18.75">
      <c r="A69" s="59"/>
      <c r="B69" s="208"/>
      <c r="C69" s="209"/>
    </row>
    <row r="70" spans="1:3" ht="18.75">
      <c r="A70" s="59"/>
      <c r="B70" s="208"/>
      <c r="C70" s="209"/>
    </row>
    <row r="71" spans="1:3" ht="18.75">
      <c r="A71" s="59"/>
      <c r="B71" s="208"/>
      <c r="C71" s="209"/>
    </row>
    <row r="72" spans="1:3" ht="18.75">
      <c r="A72" s="59"/>
      <c r="B72" s="208"/>
      <c r="C72" s="209"/>
    </row>
    <row r="73" spans="1:3" ht="18.75">
      <c r="A73" s="59"/>
      <c r="B73" s="208"/>
      <c r="C73" s="209"/>
    </row>
    <row r="74" spans="1:3" ht="18.75">
      <c r="A74" s="59"/>
      <c r="B74" s="208"/>
      <c r="C74" s="209"/>
    </row>
    <row r="75" spans="1:3" ht="18.75">
      <c r="A75" s="59"/>
      <c r="B75" s="208"/>
      <c r="C75" s="209"/>
    </row>
    <row r="76" spans="1:3" ht="18.75">
      <c r="A76" s="59"/>
      <c r="B76" s="208"/>
      <c r="C76" s="209"/>
    </row>
    <row r="77" spans="1:3" ht="18.75">
      <c r="A77" s="59"/>
      <c r="B77" s="208"/>
      <c r="C77" s="209"/>
    </row>
    <row r="78" spans="1:3" ht="18.75">
      <c r="A78" s="59"/>
      <c r="B78" s="208"/>
      <c r="C78" s="209"/>
    </row>
    <row r="79" spans="1:3" ht="18.75">
      <c r="A79" s="59"/>
      <c r="B79" s="208"/>
      <c r="C79" s="209"/>
    </row>
    <row r="80" spans="1:3" ht="18.75">
      <c r="A80" s="59"/>
      <c r="B80" s="208"/>
      <c r="C80" s="209"/>
    </row>
    <row r="81" spans="1:3" ht="18.75">
      <c r="A81" s="59"/>
      <c r="B81" s="208"/>
      <c r="C81" s="209"/>
    </row>
    <row r="82" spans="1:3" ht="18.75">
      <c r="A82" s="59"/>
      <c r="B82" s="208"/>
      <c r="C82" s="209"/>
    </row>
    <row r="83" spans="1:3" ht="18.75">
      <c r="A83" s="59"/>
      <c r="B83" s="208"/>
      <c r="C83" s="209"/>
    </row>
    <row r="84" spans="1:3" ht="18.75">
      <c r="A84" s="59"/>
      <c r="B84" s="208"/>
      <c r="C84" s="209"/>
    </row>
    <row r="85" spans="1:3" ht="18.75">
      <c r="A85" s="59"/>
      <c r="B85" s="208"/>
      <c r="C85" s="209"/>
    </row>
    <row r="86" spans="1:3" ht="18.75">
      <c r="A86" s="59"/>
      <c r="B86" s="208"/>
      <c r="C86" s="209"/>
    </row>
    <row r="87" spans="1:3" ht="18.75">
      <c r="A87" s="59"/>
      <c r="B87" s="208"/>
      <c r="C87" s="209"/>
    </row>
    <row r="88" spans="1:3" ht="18.75">
      <c r="A88" s="59"/>
      <c r="B88" s="208"/>
      <c r="C88" s="209"/>
    </row>
    <row r="89" spans="1:3" ht="18.75">
      <c r="A89" s="59"/>
      <c r="B89" s="208"/>
      <c r="C89" s="209"/>
    </row>
    <row r="90" spans="1:3" ht="18.75">
      <c r="A90" s="59"/>
      <c r="B90" s="208"/>
      <c r="C90" s="209"/>
    </row>
    <row r="91" spans="1:3" ht="18.75">
      <c r="A91" s="59"/>
      <c r="B91" s="208"/>
      <c r="C91" s="209"/>
    </row>
    <row r="92" spans="1:3" ht="18.75">
      <c r="A92" s="59"/>
      <c r="B92" s="208"/>
      <c r="C92" s="209"/>
    </row>
    <row r="93" spans="1:3" ht="18.75">
      <c r="A93" s="59"/>
      <c r="B93" s="208"/>
      <c r="C93" s="209"/>
    </row>
    <row r="94" spans="1:3" ht="18.75">
      <c r="A94" s="59"/>
      <c r="B94" s="208"/>
      <c r="C94" s="209"/>
    </row>
    <row r="95" spans="1:3" ht="18.75">
      <c r="A95" s="59"/>
      <c r="B95" s="208"/>
      <c r="C95" s="209"/>
    </row>
    <row r="96" spans="1:3" ht="18.75">
      <c r="A96" s="59"/>
      <c r="B96" s="208"/>
      <c r="C96" s="209"/>
    </row>
    <row r="97" spans="1:3" ht="18.75">
      <c r="A97" s="59"/>
      <c r="B97" s="208"/>
      <c r="C97" s="209"/>
    </row>
    <row r="98" spans="1:3" ht="18.75">
      <c r="A98" s="59"/>
      <c r="B98" s="208"/>
      <c r="C98" s="209"/>
    </row>
    <row r="99" spans="1:3" ht="18.75">
      <c r="A99" s="59"/>
      <c r="B99" s="208"/>
      <c r="C99" s="209"/>
    </row>
    <row r="100" spans="1:3" ht="18.75">
      <c r="A100" s="59"/>
      <c r="B100" s="208"/>
      <c r="C100" s="209"/>
    </row>
    <row r="101" spans="1:3" ht="18.75">
      <c r="A101" s="59"/>
      <c r="B101" s="208"/>
      <c r="C101" s="209"/>
    </row>
    <row r="102" spans="1:3" ht="18.75">
      <c r="A102" s="59"/>
      <c r="B102" s="208"/>
      <c r="C102" s="209"/>
    </row>
    <row r="103" spans="1:3" ht="18.75">
      <c r="A103" s="59"/>
      <c r="B103" s="208"/>
      <c r="C103" s="209"/>
    </row>
    <row r="104" spans="1:3" ht="18.75">
      <c r="A104" s="59"/>
      <c r="B104" s="208"/>
      <c r="C104" s="209"/>
    </row>
    <row r="105" spans="1:3" ht="18.75">
      <c r="A105" s="59"/>
      <c r="B105" s="208"/>
      <c r="C105" s="209"/>
    </row>
    <row r="106" spans="1:3" ht="18.75">
      <c r="A106" s="59"/>
      <c r="B106" s="208"/>
      <c r="C106" s="209"/>
    </row>
    <row r="107" spans="1:3" ht="18.75">
      <c r="A107" s="59"/>
      <c r="B107" s="208"/>
      <c r="C107" s="209"/>
    </row>
    <row r="108" spans="1:3" ht="18.75">
      <c r="A108" s="59"/>
      <c r="B108" s="208"/>
      <c r="C108" s="209"/>
    </row>
    <row r="109" spans="1:3" ht="18.75">
      <c r="A109" s="59"/>
      <c r="B109" s="208"/>
      <c r="C109" s="209"/>
    </row>
    <row r="110" spans="1:3" ht="18.75">
      <c r="A110" s="59"/>
      <c r="B110" s="208"/>
      <c r="C110" s="209"/>
    </row>
    <row r="111" spans="1:3" ht="18.75">
      <c r="A111" s="59"/>
      <c r="B111" s="208"/>
      <c r="C111" s="209"/>
    </row>
    <row r="112" spans="1:3" ht="18.75">
      <c r="A112" s="59"/>
      <c r="B112" s="208"/>
      <c r="C112" s="209"/>
    </row>
    <row r="113" spans="1:3" ht="18.75">
      <c r="A113" s="59"/>
      <c r="B113" s="208"/>
      <c r="C113" s="209"/>
    </row>
    <row r="114" spans="1:3" ht="18.75">
      <c r="A114" s="59"/>
      <c r="B114" s="208"/>
      <c r="C114" s="209"/>
    </row>
    <row r="115" spans="1:3" ht="18.75">
      <c r="A115" s="59"/>
      <c r="B115" s="208"/>
      <c r="C115" s="209"/>
    </row>
    <row r="116" spans="1:3" ht="18.75">
      <c r="A116" s="59"/>
      <c r="B116" s="208"/>
      <c r="C116" s="209"/>
    </row>
    <row r="117" spans="1:3" ht="18.75">
      <c r="A117" s="59"/>
      <c r="B117" s="208"/>
      <c r="C117" s="209"/>
    </row>
    <row r="118" spans="1:3" ht="18.75">
      <c r="A118" s="59"/>
      <c r="B118" s="208"/>
      <c r="C118" s="209"/>
    </row>
    <row r="119" spans="1:3" ht="18.75">
      <c r="A119" s="59"/>
      <c r="B119" s="208"/>
      <c r="C119" s="209"/>
    </row>
    <row r="120" spans="1:3" ht="18.75">
      <c r="A120" s="59"/>
      <c r="B120" s="208"/>
      <c r="C120" s="209"/>
    </row>
    <row r="121" spans="1:3" ht="18.75">
      <c r="A121" s="59"/>
      <c r="B121" s="208"/>
      <c r="C121" s="209"/>
    </row>
    <row r="122" spans="1:3" ht="18.75">
      <c r="A122" s="59"/>
      <c r="B122" s="208"/>
      <c r="C122" s="209"/>
    </row>
    <row r="123" spans="1:3" ht="18.75">
      <c r="A123" s="59"/>
      <c r="B123" s="208"/>
      <c r="C123" s="209"/>
    </row>
    <row r="124" spans="1:3" ht="18.75">
      <c r="A124" s="59"/>
      <c r="B124" s="208"/>
      <c r="C124" s="209"/>
    </row>
    <row r="125" spans="1:3" ht="18.75">
      <c r="A125" s="59"/>
      <c r="B125" s="208"/>
      <c r="C125" s="209"/>
    </row>
    <row r="126" spans="1:3" ht="18.75">
      <c r="A126" s="59"/>
      <c r="B126" s="208"/>
      <c r="C126" s="209"/>
    </row>
    <row r="127" spans="1:3" ht="18.75">
      <c r="A127" s="59"/>
      <c r="B127" s="208"/>
      <c r="C127" s="209"/>
    </row>
    <row r="128" spans="1:3" ht="18.75">
      <c r="A128" s="59"/>
      <c r="B128" s="208"/>
      <c r="C128" s="209"/>
    </row>
    <row r="129" spans="1:3" ht="18.75">
      <c r="A129" s="59"/>
      <c r="B129" s="208"/>
      <c r="C129" s="209"/>
    </row>
    <row r="130" spans="1:3" ht="18.75">
      <c r="A130" s="59"/>
      <c r="B130" s="208"/>
      <c r="C130" s="209"/>
    </row>
    <row r="131" spans="1:3" ht="18.75">
      <c r="A131" s="59"/>
      <c r="B131" s="208"/>
      <c r="C131" s="209"/>
    </row>
    <row r="132" spans="1:3" ht="18.75">
      <c r="A132" s="59"/>
      <c r="B132" s="208"/>
      <c r="C132" s="209"/>
    </row>
    <row r="133" spans="1:3" ht="18.75">
      <c r="A133" s="59"/>
      <c r="B133" s="208"/>
      <c r="C133" s="209"/>
    </row>
    <row r="134" spans="1:3" ht="18.75">
      <c r="A134" s="59"/>
      <c r="B134" s="208"/>
      <c r="C134" s="209"/>
    </row>
    <row r="135" spans="1:3" ht="18.75">
      <c r="A135" s="59"/>
      <c r="B135" s="208"/>
      <c r="C135" s="209"/>
    </row>
    <row r="136" spans="1:3" ht="18.75">
      <c r="A136" s="59"/>
      <c r="B136" s="208"/>
      <c r="C136" s="209"/>
    </row>
    <row r="137" spans="1:3" ht="18.75">
      <c r="A137" s="59"/>
      <c r="B137" s="208"/>
      <c r="C137" s="209"/>
    </row>
    <row r="138" spans="1:3" ht="18.75">
      <c r="A138" s="59"/>
      <c r="B138" s="208"/>
      <c r="C138" s="209"/>
    </row>
    <row r="139" spans="1:3" ht="18.75">
      <c r="A139" s="59"/>
      <c r="B139" s="208"/>
      <c r="C139" s="209"/>
    </row>
    <row r="140" spans="1:3" ht="18.75">
      <c r="A140" s="59"/>
      <c r="B140" s="208"/>
      <c r="C140" s="209"/>
    </row>
    <row r="141" spans="1:3" ht="18.75">
      <c r="A141" s="59"/>
      <c r="B141" s="208"/>
      <c r="C141" s="209"/>
    </row>
    <row r="142" spans="1:3" ht="18.75">
      <c r="A142" s="59"/>
      <c r="B142" s="208"/>
      <c r="C142" s="209"/>
    </row>
    <row r="143" spans="1:3" ht="18.75">
      <c r="A143" s="59"/>
      <c r="B143" s="208"/>
      <c r="C143" s="209"/>
    </row>
    <row r="144" spans="1:3" ht="18.75">
      <c r="A144" s="59"/>
      <c r="B144" s="208"/>
      <c r="C144" s="209"/>
    </row>
    <row r="145" spans="1:3" ht="18.75">
      <c r="A145" s="59"/>
      <c r="B145" s="208"/>
      <c r="C145" s="209"/>
    </row>
    <row r="146" spans="1:3" ht="18.75">
      <c r="A146" s="59"/>
      <c r="B146" s="208"/>
      <c r="C146" s="209"/>
    </row>
    <row r="147" spans="1:3" ht="18.75">
      <c r="A147" s="59"/>
      <c r="B147" s="208"/>
      <c r="C147" s="209"/>
    </row>
    <row r="148" spans="1:3" ht="18.75">
      <c r="A148" s="59"/>
      <c r="B148" s="208"/>
      <c r="C148" s="209"/>
    </row>
    <row r="149" spans="1:3" ht="18.75">
      <c r="A149" s="59"/>
      <c r="B149" s="208"/>
      <c r="C149" s="209"/>
    </row>
    <row r="150" spans="1:3" ht="18.75">
      <c r="A150" s="59"/>
      <c r="B150" s="208"/>
      <c r="C150" s="209"/>
    </row>
    <row r="151" spans="1:3" ht="18.75">
      <c r="A151" s="59"/>
      <c r="B151" s="208"/>
      <c r="C151" s="209"/>
    </row>
    <row r="152" spans="1:3" ht="18.75">
      <c r="A152" s="59"/>
      <c r="B152" s="208"/>
      <c r="C152" s="209"/>
    </row>
    <row r="153" spans="1:3" ht="18.75">
      <c r="A153" s="59"/>
      <c r="B153" s="208"/>
      <c r="C153" s="209"/>
    </row>
    <row r="154" spans="1:3" ht="18.75">
      <c r="A154" s="59"/>
      <c r="B154" s="208"/>
      <c r="C154" s="209"/>
    </row>
    <row r="155" spans="1:3" ht="18.75">
      <c r="A155" s="59"/>
      <c r="B155" s="208"/>
      <c r="C155" s="209"/>
    </row>
    <row r="156" spans="1:3" ht="18.75">
      <c r="A156" s="59"/>
      <c r="B156" s="208"/>
      <c r="C156" s="209"/>
    </row>
    <row r="157" spans="1:3" ht="18.75">
      <c r="A157" s="59"/>
      <c r="B157" s="208"/>
      <c r="C157" s="209"/>
    </row>
    <row r="158" spans="1:3" ht="18.75">
      <c r="A158" s="59"/>
      <c r="B158" s="208"/>
      <c r="C158" s="209"/>
    </row>
    <row r="159" spans="1:3" ht="18.75">
      <c r="A159" s="59"/>
      <c r="B159" s="208"/>
      <c r="C159" s="209"/>
    </row>
    <row r="160" spans="1:3" ht="18.75">
      <c r="A160" s="59"/>
      <c r="B160" s="208"/>
      <c r="C160" s="209"/>
    </row>
    <row r="161" spans="1:3" ht="18.75">
      <c r="A161" s="59"/>
      <c r="B161" s="208"/>
      <c r="C161" s="209"/>
    </row>
    <row r="162" spans="1:3" ht="18.75">
      <c r="A162" s="59"/>
      <c r="B162" s="208"/>
      <c r="C162" s="209"/>
    </row>
    <row r="163" spans="1:3" ht="18.75">
      <c r="A163" s="59"/>
      <c r="B163" s="208"/>
      <c r="C163" s="209"/>
    </row>
    <row r="164" spans="1:3" ht="18.75">
      <c r="A164" s="59"/>
      <c r="B164" s="208"/>
      <c r="C164" s="209"/>
    </row>
    <row r="165" spans="1:3" ht="18.75">
      <c r="A165" s="59"/>
      <c r="B165" s="208"/>
      <c r="C165" s="209"/>
    </row>
    <row r="166" spans="1:3" ht="18.75">
      <c r="A166" s="59"/>
      <c r="B166" s="208"/>
      <c r="C166" s="209"/>
    </row>
    <row r="167" spans="1:3" ht="18.75">
      <c r="A167" s="59"/>
      <c r="B167" s="208"/>
      <c r="C167" s="209"/>
    </row>
    <row r="168" spans="1:3" ht="18.75">
      <c r="A168" s="59"/>
      <c r="B168" s="208"/>
      <c r="C168" s="209"/>
    </row>
    <row r="169" spans="1:3" ht="18.75">
      <c r="A169" s="59"/>
      <c r="B169" s="208"/>
      <c r="C169" s="209"/>
    </row>
    <row r="170" spans="1:3" ht="18.75">
      <c r="A170" s="59"/>
      <c r="B170" s="208"/>
      <c r="C170" s="209"/>
    </row>
    <row r="171" spans="1:3" ht="18.75">
      <c r="A171" s="59"/>
      <c r="B171" s="208"/>
      <c r="C171" s="209"/>
    </row>
    <row r="172" spans="1:3" ht="18.75">
      <c r="A172" s="59"/>
      <c r="B172" s="208"/>
      <c r="C172" s="209"/>
    </row>
    <row r="173" spans="1:3" ht="18.75">
      <c r="A173" s="59"/>
      <c r="B173" s="208"/>
      <c r="C173" s="209"/>
    </row>
    <row r="174" spans="1:3" ht="18.75">
      <c r="A174" s="59"/>
      <c r="B174" s="208"/>
      <c r="C174" s="209"/>
    </row>
    <row r="175" spans="1:3" ht="18.75">
      <c r="A175" s="59"/>
      <c r="B175" s="208"/>
      <c r="C175" s="209"/>
    </row>
    <row r="176" spans="1:3" ht="18.75">
      <c r="A176" s="59"/>
      <c r="B176" s="208"/>
      <c r="C176" s="209"/>
    </row>
    <row r="177" spans="1:3" ht="18.75">
      <c r="A177" s="59"/>
      <c r="B177" s="208"/>
      <c r="C177" s="209"/>
    </row>
    <row r="178" spans="1:3" ht="18.75">
      <c r="A178" s="59"/>
      <c r="B178" s="208"/>
      <c r="C178" s="209"/>
    </row>
    <row r="179" spans="1:3" ht="18.75">
      <c r="A179" s="59"/>
      <c r="B179" s="208"/>
      <c r="C179" s="209"/>
    </row>
    <row r="180" spans="1:3" ht="18.75">
      <c r="A180" s="59"/>
      <c r="B180" s="208"/>
      <c r="C180" s="209"/>
    </row>
    <row r="181" spans="1:3" ht="18.75">
      <c r="A181" s="59"/>
      <c r="B181" s="208"/>
      <c r="C181" s="209"/>
    </row>
    <row r="182" spans="1:3" ht="18.75">
      <c r="A182" s="59"/>
      <c r="B182" s="208"/>
      <c r="C182" s="209"/>
    </row>
    <row r="183" spans="1:3" ht="18.75">
      <c r="A183" s="59"/>
      <c r="B183" s="208"/>
      <c r="C183" s="209"/>
    </row>
    <row r="184" spans="1:3" ht="18.75">
      <c r="A184" s="59"/>
      <c r="B184" s="208"/>
      <c r="C184" s="209"/>
    </row>
    <row r="185" spans="1:3" ht="18.75">
      <c r="A185" s="59"/>
      <c r="B185" s="208"/>
      <c r="C185" s="209"/>
    </row>
    <row r="186" spans="1:3" ht="18.75">
      <c r="A186" s="59"/>
      <c r="B186" s="208"/>
      <c r="C186" s="209"/>
    </row>
    <row r="187" spans="1:3" ht="18.75">
      <c r="A187" s="59"/>
      <c r="B187" s="208"/>
      <c r="C187" s="209"/>
    </row>
    <row r="188" spans="1:3" ht="18.75">
      <c r="A188" s="59"/>
      <c r="B188" s="208"/>
      <c r="C188" s="209"/>
    </row>
    <row r="189" spans="1:3" ht="18.75">
      <c r="A189" s="59"/>
      <c r="B189" s="208"/>
      <c r="C189" s="209"/>
    </row>
    <row r="190" spans="1:3" ht="18.75">
      <c r="A190" s="59"/>
      <c r="B190" s="208"/>
      <c r="C190" s="209"/>
    </row>
    <row r="191" spans="1:3" ht="18.75">
      <c r="A191" s="59"/>
      <c r="B191" s="208"/>
      <c r="C191" s="209"/>
    </row>
    <row r="192" spans="1:3" ht="18.75">
      <c r="A192" s="59"/>
      <c r="B192" s="208"/>
      <c r="C192" s="209"/>
    </row>
    <row r="193" spans="1:3" ht="18.75">
      <c r="A193" s="59"/>
      <c r="B193" s="208"/>
      <c r="C193" s="209"/>
    </row>
    <row r="194" spans="1:3" ht="18.75">
      <c r="A194" s="59"/>
      <c r="B194" s="208"/>
      <c r="C194" s="209"/>
    </row>
    <row r="195" spans="1:3" ht="18.75">
      <c r="A195" s="59"/>
      <c r="B195" s="208"/>
      <c r="C195" s="209"/>
    </row>
  </sheetData>
  <sheetProtection/>
  <mergeCells count="11">
    <mergeCell ref="A1:C1"/>
    <mergeCell ref="B2:C2"/>
    <mergeCell ref="A3:C3"/>
    <mergeCell ref="A4:C4"/>
    <mergeCell ref="A10:C10"/>
    <mergeCell ref="A13:B13"/>
    <mergeCell ref="A5:C5"/>
    <mergeCell ref="B6:C6"/>
    <mergeCell ref="B7:C7"/>
    <mergeCell ref="A9:C9"/>
    <mergeCell ref="B8:C8"/>
  </mergeCells>
  <printOptions/>
  <pageMargins left="0.7480314960629921" right="0.1968503937007874" top="0.4724409448818898" bottom="0.1968503937007874" header="0.5118110236220472" footer="0.196850393700787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7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140.421875" style="6" customWidth="1"/>
    <col min="2" max="2" width="8.7109375" style="8" customWidth="1"/>
    <col min="3" max="3" width="8.7109375" style="9" customWidth="1"/>
    <col min="4" max="4" width="9.140625" style="10" customWidth="1"/>
    <col min="5" max="5" width="13.00390625" style="4" customWidth="1"/>
    <col min="6" max="6" width="11.57421875" style="5" customWidth="1"/>
    <col min="7" max="7" width="9.140625" style="9" customWidth="1"/>
    <col min="8" max="8" width="14.00390625" style="11" customWidth="1"/>
    <col min="9" max="9" width="9.140625" style="45" customWidth="1"/>
    <col min="10" max="10" width="14.421875" style="1" customWidth="1"/>
    <col min="11" max="11" width="17.57421875" style="1" customWidth="1"/>
    <col min="12" max="38" width="9.140625" style="1" customWidth="1"/>
  </cols>
  <sheetData>
    <row r="1" spans="1:8" s="48" customFormat="1" ht="15.75" customHeight="1">
      <c r="A1" s="356" t="s">
        <v>286</v>
      </c>
      <c r="B1" s="356"/>
      <c r="C1" s="356"/>
      <c r="D1" s="356"/>
      <c r="E1" s="356"/>
      <c r="F1" s="356"/>
      <c r="G1" s="356"/>
      <c r="H1" s="356"/>
    </row>
    <row r="2" spans="1:8" s="48" customFormat="1" ht="15.75" customHeight="1">
      <c r="A2" s="356" t="s">
        <v>164</v>
      </c>
      <c r="B2" s="356"/>
      <c r="C2" s="356"/>
      <c r="D2" s="356"/>
      <c r="E2" s="356"/>
      <c r="F2" s="356"/>
      <c r="G2" s="356"/>
      <c r="H2" s="356"/>
    </row>
    <row r="3" spans="1:8" s="48" customFormat="1" ht="15.75" customHeight="1">
      <c r="A3" s="356" t="s">
        <v>53</v>
      </c>
      <c r="B3" s="356"/>
      <c r="C3" s="356"/>
      <c r="D3" s="356"/>
      <c r="E3" s="356"/>
      <c r="F3" s="356"/>
      <c r="G3" s="356"/>
      <c r="H3" s="356"/>
    </row>
    <row r="4" spans="1:8" s="49" customFormat="1" ht="16.5" customHeight="1">
      <c r="A4" s="352" t="s">
        <v>165</v>
      </c>
      <c r="B4" s="352"/>
      <c r="C4" s="352"/>
      <c r="D4" s="352"/>
      <c r="E4" s="352"/>
      <c r="F4" s="352"/>
      <c r="G4" s="352"/>
      <c r="H4" s="352"/>
    </row>
    <row r="5" spans="1:8" s="49" customFormat="1" ht="16.5" customHeight="1">
      <c r="A5" s="352" t="s">
        <v>320</v>
      </c>
      <c r="B5" s="352"/>
      <c r="C5" s="352"/>
      <c r="D5" s="352"/>
      <c r="E5" s="352"/>
      <c r="F5" s="352"/>
      <c r="G5" s="352"/>
      <c r="H5" s="352"/>
    </row>
    <row r="6" spans="1:7" s="49" customFormat="1" ht="1.5" customHeight="1">
      <c r="A6" s="389"/>
      <c r="B6" s="389"/>
      <c r="C6" s="389"/>
      <c r="D6" s="389"/>
      <c r="E6" s="389"/>
      <c r="F6" s="389"/>
      <c r="G6" s="389"/>
    </row>
    <row r="7" spans="1:7" s="49" customFormat="1" ht="16.5" customHeight="1">
      <c r="A7" s="389" t="s">
        <v>585</v>
      </c>
      <c r="B7" s="389"/>
      <c r="C7" s="389"/>
      <c r="D7" s="389"/>
      <c r="E7" s="389"/>
      <c r="F7" s="389"/>
      <c r="G7" s="389"/>
    </row>
    <row r="8" spans="1:8" s="49" customFormat="1" ht="51" customHeight="1">
      <c r="A8" s="390" t="s">
        <v>249</v>
      </c>
      <c r="B8" s="390"/>
      <c r="C8" s="390"/>
      <c r="D8" s="390"/>
      <c r="E8" s="390"/>
      <c r="F8" s="390"/>
      <c r="G8" s="390"/>
      <c r="H8" s="390"/>
    </row>
    <row r="9" spans="1:8" s="2" customFormat="1" ht="15.75">
      <c r="A9" s="50"/>
      <c r="B9" s="51"/>
      <c r="C9" s="52"/>
      <c r="D9" s="52"/>
      <c r="E9" s="52"/>
      <c r="F9" s="52"/>
      <c r="G9" s="267"/>
      <c r="H9" s="267" t="s">
        <v>321</v>
      </c>
    </row>
    <row r="10" spans="1:38" s="14" customFormat="1" ht="46.5" customHeight="1">
      <c r="A10" s="110" t="s">
        <v>324</v>
      </c>
      <c r="B10" s="118" t="s">
        <v>227</v>
      </c>
      <c r="C10" s="118" t="s">
        <v>223</v>
      </c>
      <c r="D10" s="87" t="s">
        <v>224</v>
      </c>
      <c r="E10" s="268" t="s">
        <v>323</v>
      </c>
      <c r="F10" s="110"/>
      <c r="G10" s="87" t="s">
        <v>225</v>
      </c>
      <c r="H10" s="269" t="s">
        <v>226</v>
      </c>
      <c r="I10" s="45"/>
      <c r="J10" s="13">
        <v>8809.42041</v>
      </c>
      <c r="K10" s="266">
        <f>J10-H11</f>
        <v>-31.97197999999844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24" customFormat="1" ht="18.75">
      <c r="A11" s="85" t="s">
        <v>232</v>
      </c>
      <c r="B11" s="86"/>
      <c r="C11" s="87"/>
      <c r="D11" s="87"/>
      <c r="E11" s="87"/>
      <c r="F11" s="87"/>
      <c r="G11" s="87"/>
      <c r="H11" s="239">
        <f>+H12</f>
        <v>8841.392389999999</v>
      </c>
      <c r="I11" s="22"/>
      <c r="J11" s="23">
        <f>6191.84+5.7</f>
        <v>6197.54</v>
      </c>
      <c r="K11" s="23">
        <v>6303.40441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s="24" customFormat="1" ht="18.75">
      <c r="A12" s="85" t="s">
        <v>166</v>
      </c>
      <c r="B12" s="88" t="s">
        <v>228</v>
      </c>
      <c r="C12" s="87"/>
      <c r="D12" s="87"/>
      <c r="E12" s="87"/>
      <c r="F12" s="87"/>
      <c r="G12" s="87"/>
      <c r="H12" s="239">
        <f>H13+H66+H73+H90+H135+H217+H224+H251+H271+H280</f>
        <v>8841.392389999999</v>
      </c>
      <c r="I12" s="22"/>
      <c r="J12" s="220">
        <f>J11-H12</f>
        <v>-2643.852389999999</v>
      </c>
      <c r="K12" s="220">
        <f>K11-H11</f>
        <v>-2537.987979999999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s="24" customFormat="1" ht="18.75">
      <c r="A13" s="85" t="s">
        <v>233</v>
      </c>
      <c r="B13" s="88" t="s">
        <v>228</v>
      </c>
      <c r="C13" s="87" t="s">
        <v>229</v>
      </c>
      <c r="D13" s="87"/>
      <c r="E13" s="87"/>
      <c r="F13" s="87"/>
      <c r="G13" s="87"/>
      <c r="H13" s="239">
        <f>H14+H19+H26+H32+H37+H42+H62</f>
        <v>3125.447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s="24" customFormat="1" ht="37.5">
      <c r="A14" s="89" t="s">
        <v>234</v>
      </c>
      <c r="B14" s="88" t="s">
        <v>228</v>
      </c>
      <c r="C14" s="87" t="s">
        <v>229</v>
      </c>
      <c r="D14" s="87" t="s">
        <v>230</v>
      </c>
      <c r="E14" s="87"/>
      <c r="F14" s="87"/>
      <c r="G14" s="87"/>
      <c r="H14" s="239">
        <f>+H15</f>
        <v>388.77484</v>
      </c>
      <c r="I14" s="22"/>
      <c r="J14" s="220">
        <f>H14+H19</f>
        <v>1821.8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s="26" customFormat="1" ht="18.75">
      <c r="A15" s="270" t="s">
        <v>348</v>
      </c>
      <c r="B15" s="90" t="s">
        <v>228</v>
      </c>
      <c r="C15" s="91" t="s">
        <v>229</v>
      </c>
      <c r="D15" s="91" t="s">
        <v>230</v>
      </c>
      <c r="E15" s="271" t="s">
        <v>436</v>
      </c>
      <c r="F15" s="272" t="s">
        <v>437</v>
      </c>
      <c r="G15" s="91"/>
      <c r="H15" s="240">
        <f>+H16</f>
        <v>388.77484</v>
      </c>
      <c r="I15" s="1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28" customFormat="1" ht="19.5">
      <c r="A16" s="273" t="s">
        <v>349</v>
      </c>
      <c r="B16" s="92" t="s">
        <v>228</v>
      </c>
      <c r="C16" s="93" t="s">
        <v>229</v>
      </c>
      <c r="D16" s="93" t="s">
        <v>230</v>
      </c>
      <c r="E16" s="274" t="s">
        <v>438</v>
      </c>
      <c r="F16" s="275" t="s">
        <v>437</v>
      </c>
      <c r="G16" s="93"/>
      <c r="H16" s="241">
        <f>+H17</f>
        <v>388.77484</v>
      </c>
      <c r="I16" s="1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28" customFormat="1" ht="19.5">
      <c r="A17" s="273" t="s">
        <v>327</v>
      </c>
      <c r="B17" s="92" t="s">
        <v>228</v>
      </c>
      <c r="C17" s="93" t="s">
        <v>229</v>
      </c>
      <c r="D17" s="93" t="s">
        <v>230</v>
      </c>
      <c r="E17" s="274" t="s">
        <v>438</v>
      </c>
      <c r="F17" s="275" t="s">
        <v>439</v>
      </c>
      <c r="G17" s="93"/>
      <c r="H17" s="241">
        <f>+H18</f>
        <v>388.77484</v>
      </c>
      <c r="I17" s="1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28" customFormat="1" ht="48.75" customHeight="1">
      <c r="A18" s="94" t="s">
        <v>236</v>
      </c>
      <c r="B18" s="86" t="s">
        <v>228</v>
      </c>
      <c r="C18" s="86" t="s">
        <v>229</v>
      </c>
      <c r="D18" s="86" t="s">
        <v>230</v>
      </c>
      <c r="E18" s="274" t="s">
        <v>438</v>
      </c>
      <c r="F18" s="275" t="s">
        <v>439</v>
      </c>
      <c r="G18" s="93" t="s">
        <v>231</v>
      </c>
      <c r="H18" s="241">
        <v>388.77484</v>
      </c>
      <c r="I18" s="12" t="s">
        <v>388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s="28" customFormat="1" ht="37.5">
      <c r="A19" s="89" t="s">
        <v>246</v>
      </c>
      <c r="B19" s="88" t="s">
        <v>228</v>
      </c>
      <c r="C19" s="87" t="s">
        <v>229</v>
      </c>
      <c r="D19" s="87" t="s">
        <v>235</v>
      </c>
      <c r="E19" s="87"/>
      <c r="F19" s="87"/>
      <c r="G19" s="87"/>
      <c r="H19" s="239">
        <f>+H20</f>
        <v>1433.02516</v>
      </c>
      <c r="I19" s="1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s="28" customFormat="1" ht="19.5">
      <c r="A20" s="270" t="s">
        <v>350</v>
      </c>
      <c r="B20" s="90" t="s">
        <v>228</v>
      </c>
      <c r="C20" s="91" t="s">
        <v>229</v>
      </c>
      <c r="D20" s="91" t="s">
        <v>235</v>
      </c>
      <c r="E20" s="271" t="s">
        <v>440</v>
      </c>
      <c r="F20" s="272" t="s">
        <v>437</v>
      </c>
      <c r="G20" s="91"/>
      <c r="H20" s="240">
        <f>+H21</f>
        <v>1433.02516</v>
      </c>
      <c r="I20" s="1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s="28" customFormat="1" ht="19.5">
      <c r="A21" s="273" t="s">
        <v>351</v>
      </c>
      <c r="B21" s="92" t="s">
        <v>228</v>
      </c>
      <c r="C21" s="93" t="s">
        <v>229</v>
      </c>
      <c r="D21" s="93" t="s">
        <v>235</v>
      </c>
      <c r="E21" s="274" t="s">
        <v>441</v>
      </c>
      <c r="F21" s="275" t="s">
        <v>437</v>
      </c>
      <c r="G21" s="93"/>
      <c r="H21" s="241">
        <f>+H22</f>
        <v>1433.02516</v>
      </c>
      <c r="I21" s="1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9" s="27" customFormat="1" ht="19.5">
      <c r="A22" s="273" t="s">
        <v>327</v>
      </c>
      <c r="B22" s="92" t="s">
        <v>228</v>
      </c>
      <c r="C22" s="93" t="s">
        <v>229</v>
      </c>
      <c r="D22" s="93" t="s">
        <v>235</v>
      </c>
      <c r="E22" s="274" t="s">
        <v>441</v>
      </c>
      <c r="F22" s="275" t="s">
        <v>439</v>
      </c>
      <c r="G22" s="93"/>
      <c r="H22" s="241">
        <f>SUM(H23:H25)</f>
        <v>1433.02516</v>
      </c>
      <c r="I22" s="12" t="s">
        <v>388</v>
      </c>
    </row>
    <row r="23" spans="1:9" s="27" customFormat="1" ht="43.5" customHeight="1">
      <c r="A23" s="94" t="s">
        <v>236</v>
      </c>
      <c r="B23" s="86" t="s">
        <v>228</v>
      </c>
      <c r="C23" s="86" t="s">
        <v>229</v>
      </c>
      <c r="D23" s="86" t="s">
        <v>235</v>
      </c>
      <c r="E23" s="274" t="s">
        <v>441</v>
      </c>
      <c r="F23" s="275" t="s">
        <v>439</v>
      </c>
      <c r="G23" s="93" t="s">
        <v>231</v>
      </c>
      <c r="H23" s="241">
        <f>1084+60+156+19.44333</f>
        <v>1319.44333</v>
      </c>
      <c r="I23" s="12"/>
    </row>
    <row r="24" spans="1:9" s="27" customFormat="1" ht="19.5">
      <c r="A24" s="276" t="s">
        <v>442</v>
      </c>
      <c r="B24" s="86" t="s">
        <v>228</v>
      </c>
      <c r="C24" s="86" t="s">
        <v>229</v>
      </c>
      <c r="D24" s="86" t="s">
        <v>235</v>
      </c>
      <c r="E24" s="274" t="s">
        <v>441</v>
      </c>
      <c r="F24" s="275" t="s">
        <v>439</v>
      </c>
      <c r="G24" s="93" t="s">
        <v>238</v>
      </c>
      <c r="H24" s="241">
        <v>84.29777</v>
      </c>
      <c r="I24" s="12"/>
    </row>
    <row r="25" spans="1:9" s="27" customFormat="1" ht="18.75" customHeight="1">
      <c r="A25" s="95" t="s">
        <v>239</v>
      </c>
      <c r="B25" s="86" t="s">
        <v>228</v>
      </c>
      <c r="C25" s="86" t="s">
        <v>229</v>
      </c>
      <c r="D25" s="86" t="s">
        <v>235</v>
      </c>
      <c r="E25" s="274" t="s">
        <v>441</v>
      </c>
      <c r="F25" s="275" t="s">
        <v>439</v>
      </c>
      <c r="G25" s="93" t="s">
        <v>240</v>
      </c>
      <c r="H25" s="241">
        <f>10+10+10-0.71594</f>
        <v>29.28406</v>
      </c>
      <c r="I25" s="12"/>
    </row>
    <row r="26" spans="1:9" s="27" customFormat="1" ht="37.5" hidden="1">
      <c r="A26" s="96" t="s">
        <v>248</v>
      </c>
      <c r="B26" s="88" t="s">
        <v>228</v>
      </c>
      <c r="C26" s="88" t="s">
        <v>229</v>
      </c>
      <c r="D26" s="88" t="s">
        <v>241</v>
      </c>
      <c r="E26" s="88"/>
      <c r="F26" s="277"/>
      <c r="G26" s="88"/>
      <c r="H26" s="242">
        <f>+H27</f>
        <v>0</v>
      </c>
      <c r="I26" s="12"/>
    </row>
    <row r="27" spans="1:38" s="28" customFormat="1" ht="19.5" hidden="1">
      <c r="A27" s="270" t="s">
        <v>352</v>
      </c>
      <c r="B27" s="90" t="s">
        <v>228</v>
      </c>
      <c r="C27" s="91" t="s">
        <v>229</v>
      </c>
      <c r="D27" s="91" t="s">
        <v>241</v>
      </c>
      <c r="E27" s="271" t="s">
        <v>445</v>
      </c>
      <c r="F27" s="272" t="s">
        <v>437</v>
      </c>
      <c r="G27" s="91"/>
      <c r="H27" s="240">
        <f>H28</f>
        <v>0</v>
      </c>
      <c r="I27" s="1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28" customFormat="1" ht="19.5" hidden="1">
      <c r="A28" s="273" t="s">
        <v>354</v>
      </c>
      <c r="B28" s="92" t="s">
        <v>228</v>
      </c>
      <c r="C28" s="93" t="s">
        <v>229</v>
      </c>
      <c r="D28" s="93" t="s">
        <v>241</v>
      </c>
      <c r="E28" s="274" t="s">
        <v>446</v>
      </c>
      <c r="F28" s="275" t="s">
        <v>437</v>
      </c>
      <c r="G28" s="93"/>
      <c r="H28" s="241">
        <f>+H29</f>
        <v>0</v>
      </c>
      <c r="I28" s="1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9" s="27" customFormat="1" ht="37.5" hidden="1">
      <c r="A29" s="278" t="s">
        <v>356</v>
      </c>
      <c r="B29" s="92" t="s">
        <v>228</v>
      </c>
      <c r="C29" s="93" t="s">
        <v>229</v>
      </c>
      <c r="D29" s="93" t="s">
        <v>241</v>
      </c>
      <c r="E29" s="274" t="s">
        <v>353</v>
      </c>
      <c r="F29" s="275" t="s">
        <v>355</v>
      </c>
      <c r="G29" s="93"/>
      <c r="H29" s="241">
        <f>SUM(H30:H31)</f>
        <v>0</v>
      </c>
      <c r="I29" s="12"/>
    </row>
    <row r="30" spans="1:13" s="27" customFormat="1" ht="27.75" customHeight="1" hidden="1">
      <c r="A30" s="94" t="s">
        <v>242</v>
      </c>
      <c r="B30" s="86" t="s">
        <v>228</v>
      </c>
      <c r="C30" s="86" t="s">
        <v>229</v>
      </c>
      <c r="D30" s="86" t="s">
        <v>241</v>
      </c>
      <c r="E30" s="274" t="s">
        <v>353</v>
      </c>
      <c r="F30" s="275" t="s">
        <v>355</v>
      </c>
      <c r="G30" s="93" t="s">
        <v>243</v>
      </c>
      <c r="H30" s="241"/>
      <c r="I30" s="128" t="s">
        <v>403</v>
      </c>
      <c r="J30" s="129"/>
      <c r="K30" s="129"/>
      <c r="L30" s="129"/>
      <c r="M30" s="129"/>
    </row>
    <row r="31" spans="1:9" s="27" customFormat="1" ht="19.5" hidden="1">
      <c r="A31" s="95"/>
      <c r="B31" s="86"/>
      <c r="C31" s="86"/>
      <c r="D31" s="86"/>
      <c r="E31" s="274"/>
      <c r="F31" s="275"/>
      <c r="G31" s="93" t="s">
        <v>402</v>
      </c>
      <c r="H31" s="241"/>
      <c r="I31" s="12"/>
    </row>
    <row r="32" spans="1:9" s="23" customFormat="1" ht="1.5" customHeight="1" hidden="1">
      <c r="A32" s="89" t="s">
        <v>244</v>
      </c>
      <c r="B32" s="88" t="s">
        <v>228</v>
      </c>
      <c r="C32" s="87" t="s">
        <v>229</v>
      </c>
      <c r="D32" s="87" t="s">
        <v>245</v>
      </c>
      <c r="E32" s="87"/>
      <c r="F32" s="87"/>
      <c r="G32" s="97"/>
      <c r="H32" s="239">
        <f>H33</f>
        <v>0</v>
      </c>
      <c r="I32" s="22"/>
    </row>
    <row r="33" spans="1:9" s="23" customFormat="1" ht="18.75" hidden="1">
      <c r="A33" s="279" t="s">
        <v>360</v>
      </c>
      <c r="B33" s="90" t="s">
        <v>228</v>
      </c>
      <c r="C33" s="87" t="s">
        <v>229</v>
      </c>
      <c r="D33" s="87" t="s">
        <v>245</v>
      </c>
      <c r="E33" s="280" t="s">
        <v>447</v>
      </c>
      <c r="F33" s="281" t="s">
        <v>437</v>
      </c>
      <c r="G33" s="87"/>
      <c r="H33" s="239">
        <f>H34</f>
        <v>0</v>
      </c>
      <c r="I33" s="22"/>
    </row>
    <row r="34" spans="1:38" s="28" customFormat="1" ht="19.5" hidden="1">
      <c r="A34" s="273" t="s">
        <v>364</v>
      </c>
      <c r="B34" s="92" t="s">
        <v>228</v>
      </c>
      <c r="C34" s="93" t="s">
        <v>229</v>
      </c>
      <c r="D34" s="93" t="s">
        <v>245</v>
      </c>
      <c r="E34" s="274" t="s">
        <v>448</v>
      </c>
      <c r="F34" s="275" t="s">
        <v>437</v>
      </c>
      <c r="G34" s="93"/>
      <c r="H34" s="241">
        <f>+H35</f>
        <v>0</v>
      </c>
      <c r="I34" s="1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28" customFormat="1" ht="19.5" hidden="1">
      <c r="A35" s="273" t="s">
        <v>365</v>
      </c>
      <c r="B35" s="92" t="s">
        <v>228</v>
      </c>
      <c r="C35" s="93" t="s">
        <v>229</v>
      </c>
      <c r="D35" s="93" t="s">
        <v>245</v>
      </c>
      <c r="E35" s="274" t="s">
        <v>448</v>
      </c>
      <c r="F35" s="275" t="s">
        <v>449</v>
      </c>
      <c r="G35" s="93"/>
      <c r="H35" s="241">
        <f>+H36</f>
        <v>0</v>
      </c>
      <c r="I35" s="1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9" s="23" customFormat="1" ht="18" customHeight="1" hidden="1">
      <c r="A36" s="276" t="s">
        <v>442</v>
      </c>
      <c r="B36" s="86" t="s">
        <v>228</v>
      </c>
      <c r="C36" s="86" t="s">
        <v>229</v>
      </c>
      <c r="D36" s="86" t="s">
        <v>245</v>
      </c>
      <c r="E36" s="274" t="s">
        <v>448</v>
      </c>
      <c r="F36" s="275" t="s">
        <v>449</v>
      </c>
      <c r="G36" s="86" t="s">
        <v>238</v>
      </c>
      <c r="H36" s="243"/>
      <c r="I36" s="22" t="s">
        <v>388</v>
      </c>
    </row>
    <row r="37" spans="1:9" s="21" customFormat="1" ht="20.25" customHeight="1" hidden="1">
      <c r="A37" s="96" t="s">
        <v>368</v>
      </c>
      <c r="B37" s="88" t="s">
        <v>228</v>
      </c>
      <c r="C37" s="88" t="s">
        <v>229</v>
      </c>
      <c r="D37" s="98">
        <v>11</v>
      </c>
      <c r="E37" s="87"/>
      <c r="F37" s="87"/>
      <c r="G37" s="86"/>
      <c r="H37" s="239">
        <f>H38</f>
        <v>0</v>
      </c>
      <c r="I37" s="17"/>
    </row>
    <row r="38" spans="1:9" s="21" customFormat="1" ht="20.25" customHeight="1" hidden="1">
      <c r="A38" s="94" t="s">
        <v>287</v>
      </c>
      <c r="B38" s="90" t="s">
        <v>228</v>
      </c>
      <c r="C38" s="86" t="s">
        <v>229</v>
      </c>
      <c r="D38" s="99">
        <v>11</v>
      </c>
      <c r="E38" s="282" t="s">
        <v>366</v>
      </c>
      <c r="F38" s="283" t="s">
        <v>325</v>
      </c>
      <c r="G38" s="86"/>
      <c r="H38" s="244">
        <f>H39</f>
        <v>0</v>
      </c>
      <c r="I38" s="17"/>
    </row>
    <row r="39" spans="1:9" s="21" customFormat="1" ht="20.25" customHeight="1" hidden="1">
      <c r="A39" s="94" t="s">
        <v>288</v>
      </c>
      <c r="B39" s="92" t="s">
        <v>228</v>
      </c>
      <c r="C39" s="86" t="s">
        <v>229</v>
      </c>
      <c r="D39" s="99">
        <v>11</v>
      </c>
      <c r="E39" s="282" t="s">
        <v>367</v>
      </c>
      <c r="F39" s="284" t="s">
        <v>325</v>
      </c>
      <c r="G39" s="86"/>
      <c r="H39" s="244">
        <f>H40</f>
        <v>0</v>
      </c>
      <c r="I39" s="17"/>
    </row>
    <row r="40" spans="1:9" s="21" customFormat="1" ht="18.75" hidden="1">
      <c r="A40" s="95" t="s">
        <v>369</v>
      </c>
      <c r="B40" s="92" t="s">
        <v>228</v>
      </c>
      <c r="C40" s="86" t="s">
        <v>229</v>
      </c>
      <c r="D40" s="99">
        <v>11</v>
      </c>
      <c r="E40" s="282" t="s">
        <v>367</v>
      </c>
      <c r="F40" s="95">
        <v>1403</v>
      </c>
      <c r="G40" s="86"/>
      <c r="H40" s="244">
        <f>H41</f>
        <v>0</v>
      </c>
      <c r="I40" s="17"/>
    </row>
    <row r="41" spans="1:9" s="21" customFormat="1" ht="20.25" customHeight="1" hidden="1">
      <c r="A41" s="95" t="s">
        <v>239</v>
      </c>
      <c r="B41" s="86" t="s">
        <v>228</v>
      </c>
      <c r="C41" s="86" t="s">
        <v>229</v>
      </c>
      <c r="D41" s="99">
        <v>11</v>
      </c>
      <c r="E41" s="282" t="s">
        <v>367</v>
      </c>
      <c r="F41" s="95">
        <v>1403</v>
      </c>
      <c r="G41" s="86" t="s">
        <v>240</v>
      </c>
      <c r="H41" s="245"/>
      <c r="I41" s="17" t="s">
        <v>388</v>
      </c>
    </row>
    <row r="42" spans="1:9" s="21" customFormat="1" ht="18.75">
      <c r="A42" s="89" t="s">
        <v>289</v>
      </c>
      <c r="B42" s="88" t="s">
        <v>228</v>
      </c>
      <c r="C42" s="87" t="s">
        <v>229</v>
      </c>
      <c r="D42" s="87" t="s">
        <v>290</v>
      </c>
      <c r="E42" s="110"/>
      <c r="F42" s="110"/>
      <c r="G42" s="87"/>
      <c r="H42" s="239">
        <f>H43+H47+H53+H58</f>
        <v>1173.9470000000001</v>
      </c>
      <c r="I42" s="17"/>
    </row>
    <row r="43" spans="1:9" s="29" customFormat="1" ht="18.75" hidden="1">
      <c r="A43" s="96"/>
      <c r="B43" s="90"/>
      <c r="C43" s="88"/>
      <c r="D43" s="88"/>
      <c r="E43" s="285"/>
      <c r="F43" s="281"/>
      <c r="G43" s="88"/>
      <c r="H43" s="239"/>
      <c r="I43" s="3"/>
    </row>
    <row r="44" spans="1:9" s="29" customFormat="1" ht="18.75" hidden="1">
      <c r="A44" s="94"/>
      <c r="B44" s="92"/>
      <c r="C44" s="86"/>
      <c r="D44" s="86"/>
      <c r="E44" s="282"/>
      <c r="F44" s="284"/>
      <c r="G44" s="86"/>
      <c r="H44" s="244"/>
      <c r="I44" s="3"/>
    </row>
    <row r="45" spans="1:9" s="21" customFormat="1" ht="18.75" hidden="1">
      <c r="A45" s="100"/>
      <c r="B45" s="92"/>
      <c r="C45" s="86"/>
      <c r="D45" s="86"/>
      <c r="E45" s="282"/>
      <c r="F45" s="95"/>
      <c r="G45" s="86"/>
      <c r="H45" s="244"/>
      <c r="I45" s="17"/>
    </row>
    <row r="46" spans="1:9" s="21" customFormat="1" ht="18.75" hidden="1">
      <c r="A46" s="95"/>
      <c r="B46" s="86"/>
      <c r="C46" s="86"/>
      <c r="D46" s="86"/>
      <c r="E46" s="282"/>
      <c r="F46" s="95"/>
      <c r="G46" s="86"/>
      <c r="H46" s="245"/>
      <c r="I46" s="17"/>
    </row>
    <row r="47" spans="1:9" s="29" customFormat="1" ht="56.25">
      <c r="A47" s="96" t="s">
        <v>54</v>
      </c>
      <c r="B47" s="90" t="s">
        <v>228</v>
      </c>
      <c r="C47" s="88" t="s">
        <v>229</v>
      </c>
      <c r="D47" s="88" t="s">
        <v>290</v>
      </c>
      <c r="E47" s="285" t="s">
        <v>456</v>
      </c>
      <c r="F47" s="281" t="s">
        <v>437</v>
      </c>
      <c r="G47" s="88"/>
      <c r="H47" s="239">
        <f>+H48</f>
        <v>434.9</v>
      </c>
      <c r="I47" s="3"/>
    </row>
    <row r="48" spans="1:9" s="29" customFormat="1" ht="51.75" customHeight="1">
      <c r="A48" s="94" t="s">
        <v>178</v>
      </c>
      <c r="B48" s="92" t="s">
        <v>228</v>
      </c>
      <c r="C48" s="86" t="s">
        <v>229</v>
      </c>
      <c r="D48" s="86" t="s">
        <v>290</v>
      </c>
      <c r="E48" s="282" t="s">
        <v>457</v>
      </c>
      <c r="F48" s="283" t="s">
        <v>437</v>
      </c>
      <c r="G48" s="86"/>
      <c r="H48" s="244">
        <f>+H50</f>
        <v>434.9</v>
      </c>
      <c r="I48" s="3" t="s">
        <v>405</v>
      </c>
    </row>
    <row r="49" spans="1:9" s="29" customFormat="1" ht="42.75" customHeight="1">
      <c r="A49" s="286" t="s">
        <v>55</v>
      </c>
      <c r="B49" s="92" t="s">
        <v>228</v>
      </c>
      <c r="C49" s="86" t="s">
        <v>229</v>
      </c>
      <c r="D49" s="86" t="s">
        <v>290</v>
      </c>
      <c r="E49" s="282" t="s">
        <v>250</v>
      </c>
      <c r="F49" s="283" t="s">
        <v>437</v>
      </c>
      <c r="G49" s="86"/>
      <c r="H49" s="244">
        <f>H50</f>
        <v>434.9</v>
      </c>
      <c r="I49" s="3"/>
    </row>
    <row r="50" spans="1:249" s="27" customFormat="1" ht="19.5">
      <c r="A50" s="214" t="s">
        <v>335</v>
      </c>
      <c r="B50" s="92" t="s">
        <v>228</v>
      </c>
      <c r="C50" s="93" t="s">
        <v>229</v>
      </c>
      <c r="D50" s="93" t="s">
        <v>290</v>
      </c>
      <c r="E50" s="274" t="s">
        <v>250</v>
      </c>
      <c r="F50" s="275" t="s">
        <v>251</v>
      </c>
      <c r="G50" s="124"/>
      <c r="H50" s="246">
        <f>H51+H52</f>
        <v>434.9</v>
      </c>
      <c r="I50" s="3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</row>
    <row r="51" spans="1:249" s="27" customFormat="1" ht="5.25" customHeight="1">
      <c r="A51" s="130" t="s">
        <v>236</v>
      </c>
      <c r="B51" s="131" t="s">
        <v>228</v>
      </c>
      <c r="C51" s="132" t="s">
        <v>229</v>
      </c>
      <c r="D51" s="132" t="s">
        <v>290</v>
      </c>
      <c r="E51" s="391" t="s">
        <v>252</v>
      </c>
      <c r="F51" s="391"/>
      <c r="G51" s="287" t="s">
        <v>231</v>
      </c>
      <c r="H51" s="247">
        <v>0</v>
      </c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</row>
    <row r="52" spans="1:249" s="27" customFormat="1" ht="19.5">
      <c r="A52" s="276" t="s">
        <v>442</v>
      </c>
      <c r="B52" s="86" t="s">
        <v>228</v>
      </c>
      <c r="C52" s="86" t="s">
        <v>229</v>
      </c>
      <c r="D52" s="86" t="s">
        <v>290</v>
      </c>
      <c r="E52" s="274" t="s">
        <v>250</v>
      </c>
      <c r="F52" s="275" t="s">
        <v>251</v>
      </c>
      <c r="G52" s="86" t="s">
        <v>238</v>
      </c>
      <c r="H52" s="245">
        <f>410.9+24</f>
        <v>434.9</v>
      </c>
      <c r="I52" s="3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</row>
    <row r="53" spans="1:9" s="29" customFormat="1" ht="18.75">
      <c r="A53" s="96" t="s">
        <v>357</v>
      </c>
      <c r="B53" s="90" t="s">
        <v>228</v>
      </c>
      <c r="C53" s="87" t="s">
        <v>229</v>
      </c>
      <c r="D53" s="110">
        <v>13</v>
      </c>
      <c r="E53" s="268" t="s">
        <v>450</v>
      </c>
      <c r="F53" s="281" t="s">
        <v>437</v>
      </c>
      <c r="G53" s="87"/>
      <c r="H53" s="239">
        <f>+H54</f>
        <v>712.047</v>
      </c>
      <c r="I53" s="17" t="s">
        <v>291</v>
      </c>
    </row>
    <row r="54" spans="1:9" s="21" customFormat="1" ht="18.75">
      <c r="A54" s="94" t="s">
        <v>358</v>
      </c>
      <c r="B54" s="92" t="s">
        <v>228</v>
      </c>
      <c r="C54" s="86" t="s">
        <v>229</v>
      </c>
      <c r="D54" s="99">
        <v>13</v>
      </c>
      <c r="E54" s="288" t="s">
        <v>451</v>
      </c>
      <c r="F54" s="283" t="s">
        <v>437</v>
      </c>
      <c r="G54" s="86"/>
      <c r="H54" s="244">
        <f>H55</f>
        <v>712.047</v>
      </c>
      <c r="I54" s="17"/>
    </row>
    <row r="55" spans="1:9" s="21" customFormat="1" ht="18.75">
      <c r="A55" s="95" t="s">
        <v>359</v>
      </c>
      <c r="B55" s="92" t="s">
        <v>228</v>
      </c>
      <c r="C55" s="86" t="s">
        <v>229</v>
      </c>
      <c r="D55" s="99">
        <v>13</v>
      </c>
      <c r="E55" s="288" t="s">
        <v>451</v>
      </c>
      <c r="F55" s="283" t="s">
        <v>452</v>
      </c>
      <c r="G55" s="86"/>
      <c r="H55" s="244">
        <f>H56+H57</f>
        <v>712.047</v>
      </c>
      <c r="I55" s="17"/>
    </row>
    <row r="56" spans="1:9" s="21" customFormat="1" ht="18.75">
      <c r="A56" s="276" t="s">
        <v>442</v>
      </c>
      <c r="B56" s="86" t="s">
        <v>228</v>
      </c>
      <c r="C56" s="86" t="s">
        <v>229</v>
      </c>
      <c r="D56" s="99">
        <v>13</v>
      </c>
      <c r="E56" s="288" t="s">
        <v>451</v>
      </c>
      <c r="F56" s="283" t="s">
        <v>452</v>
      </c>
      <c r="G56" s="86" t="s">
        <v>238</v>
      </c>
      <c r="H56" s="245">
        <f>277.747+16.5+20</f>
        <v>314.247</v>
      </c>
      <c r="I56" s="17" t="s">
        <v>388</v>
      </c>
    </row>
    <row r="57" spans="1:9" s="21" customFormat="1" ht="18.75">
      <c r="A57" s="133" t="s">
        <v>239</v>
      </c>
      <c r="B57" s="134" t="s">
        <v>228</v>
      </c>
      <c r="C57" s="134" t="s">
        <v>229</v>
      </c>
      <c r="D57" s="144">
        <v>13</v>
      </c>
      <c r="E57" s="392" t="s">
        <v>453</v>
      </c>
      <c r="F57" s="392"/>
      <c r="G57" s="134" t="s">
        <v>240</v>
      </c>
      <c r="H57" s="250">
        <f>270-65+10+42+1+5+2+12+12.3+44.4+5.1+59</f>
        <v>397.8</v>
      </c>
      <c r="I57" s="17"/>
    </row>
    <row r="58" spans="1:9" s="21" customFormat="1" ht="18.75">
      <c r="A58" s="279" t="s">
        <v>360</v>
      </c>
      <c r="B58" s="90" t="s">
        <v>228</v>
      </c>
      <c r="C58" s="87" t="s">
        <v>229</v>
      </c>
      <c r="D58" s="87" t="s">
        <v>290</v>
      </c>
      <c r="E58" s="280" t="s">
        <v>447</v>
      </c>
      <c r="F58" s="281" t="s">
        <v>437</v>
      </c>
      <c r="G58" s="87"/>
      <c r="H58" s="239">
        <f>+H59</f>
        <v>27</v>
      </c>
      <c r="I58" s="17"/>
    </row>
    <row r="59" spans="1:9" s="21" customFormat="1" ht="18.75">
      <c r="A59" s="100" t="s">
        <v>362</v>
      </c>
      <c r="B59" s="92" t="s">
        <v>228</v>
      </c>
      <c r="C59" s="97" t="s">
        <v>229</v>
      </c>
      <c r="D59" s="97" t="s">
        <v>290</v>
      </c>
      <c r="E59" s="289" t="s">
        <v>454</v>
      </c>
      <c r="F59" s="283" t="s">
        <v>437</v>
      </c>
      <c r="G59" s="97"/>
      <c r="H59" s="244">
        <f>+H60</f>
        <v>27</v>
      </c>
      <c r="I59" s="17"/>
    </row>
    <row r="60" spans="1:255" s="30" customFormat="1" ht="19.5">
      <c r="A60" s="95" t="s">
        <v>389</v>
      </c>
      <c r="B60" s="115" t="s">
        <v>228</v>
      </c>
      <c r="C60" s="7" t="s">
        <v>229</v>
      </c>
      <c r="D60" s="7">
        <v>13</v>
      </c>
      <c r="E60" s="290" t="s">
        <v>454</v>
      </c>
      <c r="F60" s="291" t="s">
        <v>455</v>
      </c>
      <c r="G60" s="7"/>
      <c r="H60" s="248">
        <f>SUM(H61:H61)</f>
        <v>27</v>
      </c>
      <c r="I60" s="46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0" customFormat="1" ht="19.5">
      <c r="A61" s="276" t="s">
        <v>442</v>
      </c>
      <c r="B61" s="7" t="s">
        <v>228</v>
      </c>
      <c r="C61" s="7" t="s">
        <v>229</v>
      </c>
      <c r="D61" s="7">
        <v>13</v>
      </c>
      <c r="E61" s="290" t="s">
        <v>454</v>
      </c>
      <c r="F61" s="291" t="s">
        <v>455</v>
      </c>
      <c r="G61" s="7" t="s">
        <v>238</v>
      </c>
      <c r="H61" s="248">
        <v>27</v>
      </c>
      <c r="I61" s="46" t="s">
        <v>404</v>
      </c>
      <c r="J61" s="32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0" customFormat="1" ht="19.5">
      <c r="A62" s="273" t="s">
        <v>351</v>
      </c>
      <c r="B62" s="7" t="s">
        <v>228</v>
      </c>
      <c r="C62" s="7" t="s">
        <v>229</v>
      </c>
      <c r="D62" s="7" t="s">
        <v>290</v>
      </c>
      <c r="E62" s="290" t="s">
        <v>441</v>
      </c>
      <c r="F62" s="291" t="s">
        <v>437</v>
      </c>
      <c r="G62" s="7"/>
      <c r="H62" s="248">
        <f>H63</f>
        <v>129.7</v>
      </c>
      <c r="I62" s="46"/>
      <c r="J62" s="32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0" customFormat="1" ht="21" customHeight="1">
      <c r="A63" s="214" t="s">
        <v>444</v>
      </c>
      <c r="B63" s="7" t="s">
        <v>228</v>
      </c>
      <c r="C63" s="7" t="s">
        <v>229</v>
      </c>
      <c r="D63" s="7" t="s">
        <v>290</v>
      </c>
      <c r="E63" s="290" t="s">
        <v>441</v>
      </c>
      <c r="F63" s="291" t="s">
        <v>443</v>
      </c>
      <c r="G63" s="7"/>
      <c r="H63" s="248">
        <f>H64+H65</f>
        <v>129.7</v>
      </c>
      <c r="I63" s="46"/>
      <c r="J63" s="32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0" customFormat="1" ht="43.5" customHeight="1">
      <c r="A64" s="94" t="s">
        <v>236</v>
      </c>
      <c r="B64" s="7" t="s">
        <v>228</v>
      </c>
      <c r="C64" s="7" t="s">
        <v>229</v>
      </c>
      <c r="D64" s="7" t="s">
        <v>290</v>
      </c>
      <c r="E64" s="290" t="s">
        <v>441</v>
      </c>
      <c r="F64" s="291" t="s">
        <v>443</v>
      </c>
      <c r="G64" s="7" t="s">
        <v>231</v>
      </c>
      <c r="H64" s="248">
        <v>129.7</v>
      </c>
      <c r="I64" s="46"/>
      <c r="J64" s="3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0" customFormat="1" ht="19.5" hidden="1">
      <c r="A65" s="276" t="s">
        <v>442</v>
      </c>
      <c r="B65" s="7" t="s">
        <v>228</v>
      </c>
      <c r="C65" s="7" t="s">
        <v>229</v>
      </c>
      <c r="D65" s="7" t="s">
        <v>290</v>
      </c>
      <c r="E65" s="290" t="s">
        <v>441</v>
      </c>
      <c r="F65" s="291" t="s">
        <v>443</v>
      </c>
      <c r="G65" s="7" t="s">
        <v>238</v>
      </c>
      <c r="H65" s="248"/>
      <c r="I65" s="46"/>
      <c r="J65" s="32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9" s="21" customFormat="1" ht="18.75">
      <c r="A66" s="101" t="s">
        <v>292</v>
      </c>
      <c r="B66" s="124" t="s">
        <v>228</v>
      </c>
      <c r="C66" s="102" t="s">
        <v>230</v>
      </c>
      <c r="D66" s="102"/>
      <c r="E66" s="111"/>
      <c r="F66" s="111"/>
      <c r="G66" s="102"/>
      <c r="H66" s="239">
        <f>+H67</f>
        <v>134.298</v>
      </c>
      <c r="I66" s="17"/>
    </row>
    <row r="67" spans="1:9" s="21" customFormat="1" ht="18.75">
      <c r="A67" s="101" t="s">
        <v>293</v>
      </c>
      <c r="B67" s="88" t="s">
        <v>228</v>
      </c>
      <c r="C67" s="102" t="s">
        <v>230</v>
      </c>
      <c r="D67" s="102" t="s">
        <v>294</v>
      </c>
      <c r="E67" s="110"/>
      <c r="F67" s="110"/>
      <c r="G67" s="102"/>
      <c r="H67" s="239">
        <f>H68</f>
        <v>134.298</v>
      </c>
      <c r="I67" s="17"/>
    </row>
    <row r="68" spans="1:9" s="29" customFormat="1" ht="18.75">
      <c r="A68" s="279" t="s">
        <v>360</v>
      </c>
      <c r="B68" s="90" t="s">
        <v>228</v>
      </c>
      <c r="C68" s="87" t="s">
        <v>230</v>
      </c>
      <c r="D68" s="87" t="s">
        <v>294</v>
      </c>
      <c r="E68" s="280" t="s">
        <v>447</v>
      </c>
      <c r="F68" s="281" t="s">
        <v>437</v>
      </c>
      <c r="G68" s="87"/>
      <c r="H68" s="239">
        <f>H69</f>
        <v>134.298</v>
      </c>
      <c r="I68" s="3"/>
    </row>
    <row r="69" spans="1:9" s="21" customFormat="1" ht="18.75">
      <c r="A69" s="100" t="s">
        <v>362</v>
      </c>
      <c r="B69" s="92" t="s">
        <v>228</v>
      </c>
      <c r="C69" s="97" t="s">
        <v>230</v>
      </c>
      <c r="D69" s="97" t="s">
        <v>294</v>
      </c>
      <c r="E69" s="289" t="s">
        <v>454</v>
      </c>
      <c r="F69" s="283" t="s">
        <v>437</v>
      </c>
      <c r="G69" s="97"/>
      <c r="H69" s="244">
        <f>H70</f>
        <v>134.298</v>
      </c>
      <c r="I69" s="17"/>
    </row>
    <row r="70" spans="1:9" s="21" customFormat="1" ht="18.75">
      <c r="A70" s="100" t="s">
        <v>363</v>
      </c>
      <c r="B70" s="92" t="s">
        <v>228</v>
      </c>
      <c r="C70" s="103" t="s">
        <v>230</v>
      </c>
      <c r="D70" s="103" t="s">
        <v>294</v>
      </c>
      <c r="E70" s="289" t="s">
        <v>454</v>
      </c>
      <c r="F70" s="283" t="s">
        <v>458</v>
      </c>
      <c r="G70" s="103"/>
      <c r="H70" s="244">
        <f>SUM(H71:H72)</f>
        <v>134.298</v>
      </c>
      <c r="I70" s="17"/>
    </row>
    <row r="71" spans="1:9" s="21" customFormat="1" ht="39" customHeight="1">
      <c r="A71" s="94" t="s">
        <v>236</v>
      </c>
      <c r="B71" s="86" t="s">
        <v>228</v>
      </c>
      <c r="C71" s="86" t="s">
        <v>230</v>
      </c>
      <c r="D71" s="86" t="s">
        <v>294</v>
      </c>
      <c r="E71" s="289" t="s">
        <v>454</v>
      </c>
      <c r="F71" s="291" t="s">
        <v>458</v>
      </c>
      <c r="G71" s="86" t="s">
        <v>231</v>
      </c>
      <c r="H71" s="245">
        <v>134.298</v>
      </c>
      <c r="I71" s="17"/>
    </row>
    <row r="72" spans="1:9" s="21" customFormat="1" ht="21.75" customHeight="1" hidden="1">
      <c r="A72" s="276" t="s">
        <v>442</v>
      </c>
      <c r="B72" s="86" t="s">
        <v>228</v>
      </c>
      <c r="C72" s="86" t="s">
        <v>230</v>
      </c>
      <c r="D72" s="86" t="s">
        <v>294</v>
      </c>
      <c r="E72" s="289" t="s">
        <v>454</v>
      </c>
      <c r="F72" s="291" t="s">
        <v>458</v>
      </c>
      <c r="G72" s="86" t="s">
        <v>238</v>
      </c>
      <c r="H72" s="245"/>
      <c r="I72" s="17" t="s">
        <v>388</v>
      </c>
    </row>
    <row r="73" spans="1:9" s="33" customFormat="1" ht="0.75" customHeight="1" hidden="1">
      <c r="A73" s="85" t="s">
        <v>295</v>
      </c>
      <c r="B73" s="124" t="s">
        <v>228</v>
      </c>
      <c r="C73" s="104" t="s">
        <v>294</v>
      </c>
      <c r="D73" s="104"/>
      <c r="E73" s="111"/>
      <c r="F73" s="111"/>
      <c r="G73" s="104"/>
      <c r="H73" s="249">
        <f>+H74+H84</f>
        <v>0</v>
      </c>
      <c r="I73" s="16"/>
    </row>
    <row r="74" spans="1:9" s="33" customFormat="1" ht="22.5" hidden="1">
      <c r="A74" s="292" t="s">
        <v>383</v>
      </c>
      <c r="B74" s="88" t="s">
        <v>228</v>
      </c>
      <c r="C74" s="104" t="s">
        <v>294</v>
      </c>
      <c r="D74" s="104" t="s">
        <v>315</v>
      </c>
      <c r="E74" s="110"/>
      <c r="F74" s="110"/>
      <c r="G74" s="87"/>
      <c r="H74" s="239">
        <f>H75</f>
        <v>0</v>
      </c>
      <c r="I74" s="16"/>
    </row>
    <row r="75" spans="1:9" s="34" customFormat="1" ht="51.75" customHeight="1" hidden="1">
      <c r="A75" s="116" t="s">
        <v>167</v>
      </c>
      <c r="B75" s="117" t="s">
        <v>228</v>
      </c>
      <c r="C75" s="118" t="s">
        <v>294</v>
      </c>
      <c r="D75" s="118" t="s">
        <v>315</v>
      </c>
      <c r="E75" s="280" t="s">
        <v>459</v>
      </c>
      <c r="F75" s="281" t="s">
        <v>437</v>
      </c>
      <c r="G75" s="88"/>
      <c r="H75" s="242">
        <f>H80+H76</f>
        <v>0</v>
      </c>
      <c r="I75" s="18"/>
    </row>
    <row r="76" spans="1:9" s="33" customFormat="1" ht="18.75" hidden="1">
      <c r="A76" s="147" t="s">
        <v>464</v>
      </c>
      <c r="B76" s="115" t="s">
        <v>228</v>
      </c>
      <c r="C76" s="7" t="s">
        <v>294</v>
      </c>
      <c r="D76" s="7" t="s">
        <v>315</v>
      </c>
      <c r="E76" s="289" t="s">
        <v>460</v>
      </c>
      <c r="F76" s="283" t="s">
        <v>437</v>
      </c>
      <c r="G76" s="86"/>
      <c r="H76" s="245">
        <f>H77</f>
        <v>0</v>
      </c>
      <c r="I76" s="16"/>
    </row>
    <row r="77" spans="1:9" s="33" customFormat="1" ht="18.75" hidden="1">
      <c r="A77" s="216" t="s">
        <v>56</v>
      </c>
      <c r="B77" s="115" t="s">
        <v>228</v>
      </c>
      <c r="C77" s="7" t="s">
        <v>294</v>
      </c>
      <c r="D77" s="7" t="s">
        <v>315</v>
      </c>
      <c r="E77" s="289" t="s">
        <v>462</v>
      </c>
      <c r="F77" s="283" t="s">
        <v>437</v>
      </c>
      <c r="G77" s="86"/>
      <c r="H77" s="245">
        <f>H78</f>
        <v>0</v>
      </c>
      <c r="I77" s="16"/>
    </row>
    <row r="78" spans="1:9" s="21" customFormat="1" ht="35.25" customHeight="1" hidden="1">
      <c r="A78" s="150" t="s">
        <v>512</v>
      </c>
      <c r="B78" s="92" t="s">
        <v>228</v>
      </c>
      <c r="C78" s="105" t="s">
        <v>294</v>
      </c>
      <c r="D78" s="105" t="s">
        <v>315</v>
      </c>
      <c r="E78" s="289" t="s">
        <v>462</v>
      </c>
      <c r="F78" s="283" t="s">
        <v>463</v>
      </c>
      <c r="G78" s="86"/>
      <c r="H78" s="244">
        <f>+H79</f>
        <v>0</v>
      </c>
      <c r="I78" s="17"/>
    </row>
    <row r="79" spans="1:9" s="21" customFormat="1" ht="18.75" customHeight="1" hidden="1">
      <c r="A79" s="276" t="s">
        <v>442</v>
      </c>
      <c r="B79" s="7" t="s">
        <v>228</v>
      </c>
      <c r="C79" s="119" t="s">
        <v>294</v>
      </c>
      <c r="D79" s="119" t="s">
        <v>315</v>
      </c>
      <c r="E79" s="289" t="s">
        <v>462</v>
      </c>
      <c r="F79" s="283" t="s">
        <v>463</v>
      </c>
      <c r="G79" s="86" t="s">
        <v>238</v>
      </c>
      <c r="H79" s="245"/>
      <c r="I79" s="17" t="s">
        <v>388</v>
      </c>
    </row>
    <row r="80" spans="1:9" s="21" customFormat="1" ht="75" hidden="1">
      <c r="A80" s="215" t="s">
        <v>57</v>
      </c>
      <c r="B80" s="134" t="s">
        <v>228</v>
      </c>
      <c r="C80" s="135" t="s">
        <v>294</v>
      </c>
      <c r="D80" s="135" t="s">
        <v>315</v>
      </c>
      <c r="E80" s="370" t="s">
        <v>465</v>
      </c>
      <c r="F80" s="370"/>
      <c r="G80" s="134"/>
      <c r="H80" s="250">
        <f>H81</f>
        <v>0</v>
      </c>
      <c r="I80" s="17"/>
    </row>
    <row r="81" spans="1:9" s="21" customFormat="1" ht="37.5" hidden="1">
      <c r="A81" s="151" t="s">
        <v>461</v>
      </c>
      <c r="B81" s="134" t="s">
        <v>228</v>
      </c>
      <c r="C81" s="135" t="s">
        <v>294</v>
      </c>
      <c r="D81" s="135" t="s">
        <v>315</v>
      </c>
      <c r="E81" s="293" t="s">
        <v>466</v>
      </c>
      <c r="F81" s="293" t="s">
        <v>437</v>
      </c>
      <c r="G81" s="134"/>
      <c r="H81" s="250">
        <f>H82</f>
        <v>0</v>
      </c>
      <c r="I81" s="17"/>
    </row>
    <row r="82" spans="1:9" s="21" customFormat="1" ht="37.5" hidden="1">
      <c r="A82" s="294" t="s">
        <v>412</v>
      </c>
      <c r="B82" s="134" t="s">
        <v>228</v>
      </c>
      <c r="C82" s="135" t="s">
        <v>294</v>
      </c>
      <c r="D82" s="135" t="s">
        <v>315</v>
      </c>
      <c r="E82" s="393" t="s">
        <v>467</v>
      </c>
      <c r="F82" s="393"/>
      <c r="G82" s="134"/>
      <c r="H82" s="250">
        <f>H83</f>
        <v>0</v>
      </c>
      <c r="I82" s="17"/>
    </row>
    <row r="83" spans="1:9" s="21" customFormat="1" ht="18.75" hidden="1">
      <c r="A83" s="276" t="s">
        <v>442</v>
      </c>
      <c r="B83" s="134" t="s">
        <v>228</v>
      </c>
      <c r="C83" s="135" t="s">
        <v>294</v>
      </c>
      <c r="D83" s="135" t="s">
        <v>315</v>
      </c>
      <c r="E83" s="370" t="s">
        <v>467</v>
      </c>
      <c r="F83" s="370"/>
      <c r="G83" s="134" t="s">
        <v>238</v>
      </c>
      <c r="H83" s="250"/>
      <c r="I83" s="17"/>
    </row>
    <row r="84" spans="1:9" s="29" customFormat="1" ht="18.75" hidden="1">
      <c r="A84" s="106" t="s">
        <v>296</v>
      </c>
      <c r="B84" s="88" t="s">
        <v>228</v>
      </c>
      <c r="C84" s="102" t="s">
        <v>294</v>
      </c>
      <c r="D84" s="102">
        <v>14</v>
      </c>
      <c r="E84" s="110"/>
      <c r="F84" s="110"/>
      <c r="G84" s="102"/>
      <c r="H84" s="239">
        <f>+H85</f>
        <v>0</v>
      </c>
      <c r="I84" s="3"/>
    </row>
    <row r="85" spans="1:9" s="29" customFormat="1" ht="56.25" hidden="1">
      <c r="A85" s="106" t="s">
        <v>253</v>
      </c>
      <c r="B85" s="90" t="s">
        <v>228</v>
      </c>
      <c r="C85" s="102" t="s">
        <v>294</v>
      </c>
      <c r="D85" s="102">
        <v>14</v>
      </c>
      <c r="E85" s="280" t="s">
        <v>254</v>
      </c>
      <c r="F85" s="281" t="s">
        <v>437</v>
      </c>
      <c r="G85" s="102"/>
      <c r="H85" s="239">
        <f>+H86</f>
        <v>0</v>
      </c>
      <c r="I85" s="3"/>
    </row>
    <row r="86" spans="1:9" s="21" customFormat="1" ht="56.25" hidden="1">
      <c r="A86" s="295" t="s">
        <v>255</v>
      </c>
      <c r="B86" s="92" t="s">
        <v>228</v>
      </c>
      <c r="C86" s="107" t="s">
        <v>294</v>
      </c>
      <c r="D86" s="107" t="s">
        <v>297</v>
      </c>
      <c r="E86" s="289" t="s">
        <v>256</v>
      </c>
      <c r="F86" s="283" t="s">
        <v>437</v>
      </c>
      <c r="G86" s="107"/>
      <c r="H86" s="244">
        <f>H87</f>
        <v>0</v>
      </c>
      <c r="I86" s="17"/>
    </row>
    <row r="87" spans="1:10" s="21" customFormat="1" ht="37.5" hidden="1">
      <c r="A87" s="296" t="s">
        <v>257</v>
      </c>
      <c r="B87" s="92" t="s">
        <v>228</v>
      </c>
      <c r="C87" s="107" t="s">
        <v>294</v>
      </c>
      <c r="D87" s="107" t="s">
        <v>297</v>
      </c>
      <c r="E87" s="289" t="s">
        <v>470</v>
      </c>
      <c r="F87" s="283" t="s">
        <v>437</v>
      </c>
      <c r="G87" s="107"/>
      <c r="H87" s="244">
        <f>H88</f>
        <v>0</v>
      </c>
      <c r="I87" s="17"/>
      <c r="J87" s="21" t="s">
        <v>468</v>
      </c>
    </row>
    <row r="88" spans="1:9" s="21" customFormat="1" ht="42.75" customHeight="1" hidden="1">
      <c r="A88" s="100" t="s">
        <v>336</v>
      </c>
      <c r="B88" s="92" t="s">
        <v>228</v>
      </c>
      <c r="C88" s="103" t="s">
        <v>294</v>
      </c>
      <c r="D88" s="103">
        <v>14</v>
      </c>
      <c r="E88" s="289" t="s">
        <v>470</v>
      </c>
      <c r="F88" s="283" t="s">
        <v>469</v>
      </c>
      <c r="G88" s="86"/>
      <c r="H88" s="244">
        <f>H89</f>
        <v>0</v>
      </c>
      <c r="I88" s="17"/>
    </row>
    <row r="89" spans="1:9" s="21" customFormat="1" ht="18.75" hidden="1">
      <c r="A89" s="276" t="s">
        <v>442</v>
      </c>
      <c r="B89" s="86" t="s">
        <v>228</v>
      </c>
      <c r="C89" s="103" t="s">
        <v>294</v>
      </c>
      <c r="D89" s="103">
        <v>14</v>
      </c>
      <c r="E89" s="289" t="s">
        <v>470</v>
      </c>
      <c r="F89" s="283" t="s">
        <v>469</v>
      </c>
      <c r="G89" s="86" t="s">
        <v>238</v>
      </c>
      <c r="H89" s="245"/>
      <c r="I89" s="17" t="s">
        <v>388</v>
      </c>
    </row>
    <row r="90" spans="1:9" s="21" customFormat="1" ht="24" customHeight="1">
      <c r="A90" s="89" t="s">
        <v>298</v>
      </c>
      <c r="B90" s="124" t="s">
        <v>228</v>
      </c>
      <c r="C90" s="87" t="s">
        <v>235</v>
      </c>
      <c r="D90" s="110"/>
      <c r="E90" s="110"/>
      <c r="F90" s="110"/>
      <c r="G90" s="87"/>
      <c r="H90" s="239">
        <f>H91+H104</f>
        <v>913.23241</v>
      </c>
      <c r="I90" s="17"/>
    </row>
    <row r="91" spans="1:9" s="21" customFormat="1" ht="18.75">
      <c r="A91" s="89" t="s">
        <v>393</v>
      </c>
      <c r="B91" s="124" t="s">
        <v>228</v>
      </c>
      <c r="C91" s="87" t="s">
        <v>235</v>
      </c>
      <c r="D91" s="87" t="s">
        <v>392</v>
      </c>
      <c r="E91" s="87"/>
      <c r="F91" s="87"/>
      <c r="G91" s="87"/>
      <c r="H91" s="239">
        <f>H92</f>
        <v>874.23241</v>
      </c>
      <c r="I91" s="17"/>
    </row>
    <row r="92" spans="1:9" s="21" customFormat="1" ht="46.5" customHeight="1">
      <c r="A92" s="106" t="s">
        <v>168</v>
      </c>
      <c r="B92" s="124" t="s">
        <v>228</v>
      </c>
      <c r="C92" s="87" t="s">
        <v>235</v>
      </c>
      <c r="D92" s="87" t="s">
        <v>392</v>
      </c>
      <c r="E92" s="87" t="s">
        <v>474</v>
      </c>
      <c r="F92" s="87" t="s">
        <v>437</v>
      </c>
      <c r="G92" s="87"/>
      <c r="H92" s="239">
        <f>H93+H100</f>
        <v>874.23241</v>
      </c>
      <c r="I92" s="17"/>
    </row>
    <row r="93" spans="1:9" s="21" customFormat="1" ht="54.75" customHeight="1">
      <c r="A93" s="295" t="s">
        <v>169</v>
      </c>
      <c r="B93" s="124" t="s">
        <v>228</v>
      </c>
      <c r="C93" s="87" t="s">
        <v>235</v>
      </c>
      <c r="D93" s="87" t="s">
        <v>392</v>
      </c>
      <c r="E93" s="87" t="s">
        <v>473</v>
      </c>
      <c r="F93" s="87" t="s">
        <v>437</v>
      </c>
      <c r="G93" s="87"/>
      <c r="H93" s="239">
        <f>H95</f>
        <v>874.23241</v>
      </c>
      <c r="I93" s="17"/>
    </row>
    <row r="94" spans="1:9" s="21" customFormat="1" ht="37.5">
      <c r="A94" s="216" t="s">
        <v>494</v>
      </c>
      <c r="B94" s="124" t="s">
        <v>228</v>
      </c>
      <c r="C94" s="87" t="s">
        <v>235</v>
      </c>
      <c r="D94" s="87" t="s">
        <v>392</v>
      </c>
      <c r="E94" s="87" t="s">
        <v>471</v>
      </c>
      <c r="F94" s="87" t="s">
        <v>437</v>
      </c>
      <c r="G94" s="87"/>
      <c r="H94" s="239">
        <f>H95</f>
        <v>874.23241</v>
      </c>
      <c r="I94" s="17"/>
    </row>
    <row r="95" spans="1:9" s="21" customFormat="1" ht="37.5">
      <c r="A95" s="221" t="s">
        <v>58</v>
      </c>
      <c r="B95" s="124" t="s">
        <v>228</v>
      </c>
      <c r="C95" s="87" t="s">
        <v>235</v>
      </c>
      <c r="D95" s="87" t="s">
        <v>392</v>
      </c>
      <c r="E95" s="87" t="s">
        <v>471</v>
      </c>
      <c r="F95" s="87" t="s">
        <v>476</v>
      </c>
      <c r="G95" s="87"/>
      <c r="H95" s="239">
        <f>H96</f>
        <v>874.23241</v>
      </c>
      <c r="I95" s="17"/>
    </row>
    <row r="96" spans="1:9" s="21" customFormat="1" ht="18.75">
      <c r="A96" s="276" t="s">
        <v>442</v>
      </c>
      <c r="B96" s="124" t="s">
        <v>228</v>
      </c>
      <c r="C96" s="87" t="s">
        <v>235</v>
      </c>
      <c r="D96" s="87" t="s">
        <v>392</v>
      </c>
      <c r="E96" s="87" t="s">
        <v>471</v>
      </c>
      <c r="F96" s="87" t="s">
        <v>476</v>
      </c>
      <c r="G96" s="87" t="s">
        <v>238</v>
      </c>
      <c r="H96" s="239">
        <f>777.74241+96.49</f>
        <v>874.23241</v>
      </c>
      <c r="I96" s="17"/>
    </row>
    <row r="97" spans="1:9" s="21" customFormat="1" ht="26.25" customHeight="1" hidden="1">
      <c r="A97" s="151" t="s">
        <v>495</v>
      </c>
      <c r="B97" s="124" t="s">
        <v>228</v>
      </c>
      <c r="C97" s="87" t="s">
        <v>235</v>
      </c>
      <c r="D97" s="87" t="s">
        <v>392</v>
      </c>
      <c r="E97" s="87" t="s">
        <v>475</v>
      </c>
      <c r="F97" s="87" t="s">
        <v>437</v>
      </c>
      <c r="G97" s="87"/>
      <c r="H97" s="239">
        <f>H98</f>
        <v>0</v>
      </c>
      <c r="I97" s="17"/>
    </row>
    <row r="98" spans="1:9" s="21" customFormat="1" ht="37.5" hidden="1">
      <c r="A98" s="221" t="s">
        <v>59</v>
      </c>
      <c r="B98" s="124" t="s">
        <v>228</v>
      </c>
      <c r="C98" s="87" t="s">
        <v>235</v>
      </c>
      <c r="D98" s="87" t="s">
        <v>392</v>
      </c>
      <c r="E98" s="87" t="s">
        <v>475</v>
      </c>
      <c r="F98" s="87" t="s">
        <v>472</v>
      </c>
      <c r="G98" s="87"/>
      <c r="H98" s="239">
        <f>H99</f>
        <v>0</v>
      </c>
      <c r="I98" s="17"/>
    </row>
    <row r="99" spans="1:9" s="21" customFormat="1" ht="18.75" hidden="1">
      <c r="A99" s="276" t="s">
        <v>391</v>
      </c>
      <c r="B99" s="124" t="s">
        <v>228</v>
      </c>
      <c r="C99" s="87" t="s">
        <v>235</v>
      </c>
      <c r="D99" s="87" t="s">
        <v>392</v>
      </c>
      <c r="E99" s="87" t="s">
        <v>473</v>
      </c>
      <c r="F99" s="87" t="s">
        <v>472</v>
      </c>
      <c r="G99" s="87" t="s">
        <v>390</v>
      </c>
      <c r="H99" s="239"/>
      <c r="I99" s="17"/>
    </row>
    <row r="100" spans="1:9" s="21" customFormat="1" ht="52.5" customHeight="1" hidden="1">
      <c r="A100" s="297" t="s">
        <v>60</v>
      </c>
      <c r="B100" s="124" t="s">
        <v>228</v>
      </c>
      <c r="C100" s="87" t="s">
        <v>235</v>
      </c>
      <c r="D100" s="87" t="s">
        <v>392</v>
      </c>
      <c r="E100" s="385" t="s">
        <v>477</v>
      </c>
      <c r="F100" s="385"/>
      <c r="G100" s="87"/>
      <c r="H100" s="239">
        <f>H102</f>
        <v>0</v>
      </c>
      <c r="I100" s="17"/>
    </row>
    <row r="101" spans="1:10" s="21" customFormat="1" ht="52.5" customHeight="1" hidden="1">
      <c r="A101" s="298" t="s">
        <v>258</v>
      </c>
      <c r="B101" s="124" t="s">
        <v>228</v>
      </c>
      <c r="C101" s="87" t="s">
        <v>235</v>
      </c>
      <c r="D101" s="87" t="s">
        <v>392</v>
      </c>
      <c r="E101" s="87" t="s">
        <v>479</v>
      </c>
      <c r="F101" s="281" t="s">
        <v>437</v>
      </c>
      <c r="G101" s="87"/>
      <c r="H101" s="239">
        <f>H102</f>
        <v>0</v>
      </c>
      <c r="I101" s="17"/>
      <c r="J101" s="148" t="s">
        <v>480</v>
      </c>
    </row>
    <row r="102" spans="1:9" s="21" customFormat="1" ht="18.75" hidden="1">
      <c r="A102" s="299" t="s">
        <v>413</v>
      </c>
      <c r="B102" s="124" t="s">
        <v>228</v>
      </c>
      <c r="C102" s="87" t="s">
        <v>235</v>
      </c>
      <c r="D102" s="87" t="s">
        <v>392</v>
      </c>
      <c r="E102" s="385" t="s">
        <v>478</v>
      </c>
      <c r="F102" s="385"/>
      <c r="G102" s="87"/>
      <c r="H102" s="239">
        <f>H103</f>
        <v>0</v>
      </c>
      <c r="I102" s="17"/>
    </row>
    <row r="103" spans="1:9" s="21" customFormat="1" ht="18.75" hidden="1">
      <c r="A103" s="276" t="s">
        <v>442</v>
      </c>
      <c r="B103" s="124" t="s">
        <v>228</v>
      </c>
      <c r="C103" s="87" t="s">
        <v>235</v>
      </c>
      <c r="D103" s="87" t="s">
        <v>392</v>
      </c>
      <c r="E103" s="385" t="s">
        <v>478</v>
      </c>
      <c r="F103" s="385"/>
      <c r="G103" s="87" t="s">
        <v>238</v>
      </c>
      <c r="H103" s="239"/>
      <c r="I103" s="17"/>
    </row>
    <row r="104" spans="1:9" s="21" customFormat="1" ht="21.75" customHeight="1">
      <c r="A104" s="96" t="s">
        <v>299</v>
      </c>
      <c r="B104" s="88" t="s">
        <v>228</v>
      </c>
      <c r="C104" s="88" t="s">
        <v>235</v>
      </c>
      <c r="D104" s="88">
        <v>12</v>
      </c>
      <c r="E104" s="285"/>
      <c r="F104" s="281"/>
      <c r="G104" s="88"/>
      <c r="H104" s="242">
        <f>H105+H112+H117+H122+H131+H120</f>
        <v>39</v>
      </c>
      <c r="I104" s="17"/>
    </row>
    <row r="105" spans="1:9" s="21" customFormat="1" ht="37.5" hidden="1">
      <c r="A105" s="222" t="s">
        <v>61</v>
      </c>
      <c r="B105" s="137" t="s">
        <v>228</v>
      </c>
      <c r="C105" s="137" t="s">
        <v>235</v>
      </c>
      <c r="D105" s="137" t="s">
        <v>300</v>
      </c>
      <c r="E105" s="388" t="s">
        <v>259</v>
      </c>
      <c r="F105" s="388"/>
      <c r="G105" s="137"/>
      <c r="H105" s="251">
        <f>H106</f>
        <v>0</v>
      </c>
      <c r="I105" s="17"/>
    </row>
    <row r="106" spans="1:9" s="21" customFormat="1" ht="56.25" hidden="1">
      <c r="A106" s="300" t="s">
        <v>424</v>
      </c>
      <c r="B106" s="137" t="s">
        <v>228</v>
      </c>
      <c r="C106" s="137" t="s">
        <v>235</v>
      </c>
      <c r="D106" s="137" t="s">
        <v>300</v>
      </c>
      <c r="E106" s="386" t="s">
        <v>260</v>
      </c>
      <c r="F106" s="386"/>
      <c r="G106" s="137"/>
      <c r="H106" s="251">
        <f>H107</f>
        <v>0</v>
      </c>
      <c r="I106" s="17"/>
    </row>
    <row r="107" spans="1:9" s="21" customFormat="1" ht="18.75" hidden="1">
      <c r="A107" s="223" t="s">
        <v>62</v>
      </c>
      <c r="B107" s="137" t="s">
        <v>228</v>
      </c>
      <c r="C107" s="137" t="s">
        <v>235</v>
      </c>
      <c r="D107" s="137" t="s">
        <v>300</v>
      </c>
      <c r="E107" s="386" t="s">
        <v>261</v>
      </c>
      <c r="F107" s="386"/>
      <c r="G107" s="137"/>
      <c r="H107" s="251">
        <f>H108+H110</f>
        <v>0</v>
      </c>
      <c r="I107" s="17"/>
    </row>
    <row r="108" spans="1:9" s="21" customFormat="1" ht="18.75" hidden="1">
      <c r="A108" s="214" t="s">
        <v>262</v>
      </c>
      <c r="B108" s="137" t="s">
        <v>228</v>
      </c>
      <c r="C108" s="137" t="s">
        <v>235</v>
      </c>
      <c r="D108" s="137" t="s">
        <v>300</v>
      </c>
      <c r="E108" s="302" t="s">
        <v>263</v>
      </c>
      <c r="F108" s="303" t="s">
        <v>264</v>
      </c>
      <c r="G108" s="137"/>
      <c r="H108" s="251">
        <f>H109</f>
        <v>0</v>
      </c>
      <c r="I108" s="17"/>
    </row>
    <row r="109" spans="1:9" s="21" customFormat="1" ht="18.75" hidden="1">
      <c r="A109" s="276" t="s">
        <v>442</v>
      </c>
      <c r="B109" s="137" t="s">
        <v>228</v>
      </c>
      <c r="C109" s="137" t="s">
        <v>235</v>
      </c>
      <c r="D109" s="137" t="s">
        <v>300</v>
      </c>
      <c r="E109" s="386" t="s">
        <v>265</v>
      </c>
      <c r="F109" s="386"/>
      <c r="G109" s="137" t="s">
        <v>238</v>
      </c>
      <c r="H109" s="251"/>
      <c r="I109" s="17"/>
    </row>
    <row r="110" spans="1:9" s="21" customFormat="1" ht="18.75" hidden="1">
      <c r="A110" s="214" t="s">
        <v>485</v>
      </c>
      <c r="B110" s="137" t="s">
        <v>228</v>
      </c>
      <c r="C110" s="137" t="s">
        <v>235</v>
      </c>
      <c r="D110" s="137" t="s">
        <v>300</v>
      </c>
      <c r="E110" s="302" t="s">
        <v>266</v>
      </c>
      <c r="F110" s="303" t="s">
        <v>267</v>
      </c>
      <c r="G110" s="137"/>
      <c r="H110" s="251">
        <f>H111</f>
        <v>0</v>
      </c>
      <c r="I110" s="17"/>
    </row>
    <row r="111" spans="1:9" s="21" customFormat="1" ht="18.75" hidden="1">
      <c r="A111" s="276" t="s">
        <v>442</v>
      </c>
      <c r="B111" s="137" t="s">
        <v>228</v>
      </c>
      <c r="C111" s="137" t="s">
        <v>235</v>
      </c>
      <c r="D111" s="137" t="s">
        <v>300</v>
      </c>
      <c r="E111" s="301" t="s">
        <v>263</v>
      </c>
      <c r="F111" s="301" t="s">
        <v>267</v>
      </c>
      <c r="G111" s="137" t="s">
        <v>238</v>
      </c>
      <c r="H111" s="251"/>
      <c r="I111" s="17"/>
    </row>
    <row r="112" spans="1:9" s="21" customFormat="1" ht="56.25" hidden="1">
      <c r="A112" s="96" t="s">
        <v>170</v>
      </c>
      <c r="B112" s="88" t="s">
        <v>228</v>
      </c>
      <c r="C112" s="88" t="s">
        <v>235</v>
      </c>
      <c r="D112" s="88" t="s">
        <v>300</v>
      </c>
      <c r="E112" s="285" t="s">
        <v>496</v>
      </c>
      <c r="F112" s="281" t="s">
        <v>437</v>
      </c>
      <c r="G112" s="88"/>
      <c r="H112" s="242">
        <f>H113</f>
        <v>0</v>
      </c>
      <c r="I112" s="17"/>
    </row>
    <row r="113" spans="1:9" s="21" customFormat="1" ht="53.25" customHeight="1" hidden="1">
      <c r="A113" s="94" t="s">
        <v>268</v>
      </c>
      <c r="B113" s="88" t="s">
        <v>228</v>
      </c>
      <c r="C113" s="88" t="s">
        <v>235</v>
      </c>
      <c r="D113" s="88" t="s">
        <v>300</v>
      </c>
      <c r="E113" s="282" t="s">
        <v>497</v>
      </c>
      <c r="F113" s="284" t="s">
        <v>437</v>
      </c>
      <c r="G113" s="88"/>
      <c r="H113" s="242">
        <f>H114</f>
        <v>0</v>
      </c>
      <c r="I113" s="17"/>
    </row>
    <row r="114" spans="1:10" s="21" customFormat="1" ht="19.5" customHeight="1" hidden="1">
      <c r="A114" s="216" t="s">
        <v>63</v>
      </c>
      <c r="B114" s="88" t="s">
        <v>228</v>
      </c>
      <c r="C114" s="88" t="s">
        <v>235</v>
      </c>
      <c r="D114" s="88" t="s">
        <v>300</v>
      </c>
      <c r="E114" s="282" t="s">
        <v>482</v>
      </c>
      <c r="F114" s="284" t="s">
        <v>437</v>
      </c>
      <c r="G114" s="88"/>
      <c r="H114" s="242">
        <f>H115</f>
        <v>0</v>
      </c>
      <c r="I114" s="17"/>
      <c r="J114" s="148" t="s">
        <v>483</v>
      </c>
    </row>
    <row r="115" spans="1:9" s="21" customFormat="1" ht="18.75" hidden="1">
      <c r="A115" s="100" t="s">
        <v>328</v>
      </c>
      <c r="B115" s="88" t="s">
        <v>228</v>
      </c>
      <c r="C115" s="88" t="s">
        <v>235</v>
      </c>
      <c r="D115" s="88" t="s">
        <v>300</v>
      </c>
      <c r="E115" s="282" t="s">
        <v>482</v>
      </c>
      <c r="F115" s="95" t="s">
        <v>481</v>
      </c>
      <c r="G115" s="88"/>
      <c r="H115" s="242">
        <f>H116</f>
        <v>0</v>
      </c>
      <c r="I115" s="17"/>
    </row>
    <row r="116" spans="1:9" s="21" customFormat="1" ht="21.75" customHeight="1" hidden="1">
      <c r="A116" s="276" t="s">
        <v>442</v>
      </c>
      <c r="B116" s="88" t="s">
        <v>228</v>
      </c>
      <c r="C116" s="88" t="s">
        <v>235</v>
      </c>
      <c r="D116" s="88" t="s">
        <v>300</v>
      </c>
      <c r="E116" s="282" t="s">
        <v>482</v>
      </c>
      <c r="F116" s="95" t="s">
        <v>481</v>
      </c>
      <c r="G116" s="88" t="s">
        <v>238</v>
      </c>
      <c r="H116" s="242"/>
      <c r="I116" s="17" t="s">
        <v>388</v>
      </c>
    </row>
    <row r="117" spans="1:9" s="21" customFormat="1" ht="18.75" hidden="1">
      <c r="A117" s="138" t="s">
        <v>362</v>
      </c>
      <c r="B117" s="88" t="s">
        <v>228</v>
      </c>
      <c r="C117" s="88" t="s">
        <v>235</v>
      </c>
      <c r="D117" s="88" t="s">
        <v>300</v>
      </c>
      <c r="E117" s="387" t="s">
        <v>484</v>
      </c>
      <c r="F117" s="387"/>
      <c r="G117" s="88"/>
      <c r="H117" s="242">
        <f>H118</f>
        <v>0</v>
      </c>
      <c r="I117" s="17"/>
    </row>
    <row r="118" spans="1:9" s="21" customFormat="1" ht="36" hidden="1">
      <c r="A118" s="214" t="s">
        <v>490</v>
      </c>
      <c r="B118" s="88" t="s">
        <v>228</v>
      </c>
      <c r="C118" s="88" t="s">
        <v>235</v>
      </c>
      <c r="D118" s="88" t="s">
        <v>300</v>
      </c>
      <c r="E118" s="387" t="s">
        <v>491</v>
      </c>
      <c r="F118" s="387"/>
      <c r="G118" s="88"/>
      <c r="H118" s="242">
        <f>H119</f>
        <v>0</v>
      </c>
      <c r="I118" s="17"/>
    </row>
    <row r="119" spans="1:9" s="21" customFormat="1" ht="18.75" hidden="1">
      <c r="A119" s="276" t="s">
        <v>442</v>
      </c>
      <c r="B119" s="88" t="s">
        <v>228</v>
      </c>
      <c r="C119" s="88" t="s">
        <v>235</v>
      </c>
      <c r="D119" s="88" t="s">
        <v>300</v>
      </c>
      <c r="E119" s="387" t="s">
        <v>492</v>
      </c>
      <c r="F119" s="387"/>
      <c r="G119" s="88" t="s">
        <v>238</v>
      </c>
      <c r="H119" s="242"/>
      <c r="I119" s="17"/>
    </row>
    <row r="120" spans="1:9" s="21" customFormat="1" ht="37.5" hidden="1">
      <c r="A120" s="304" t="s">
        <v>427</v>
      </c>
      <c r="B120" s="146" t="s">
        <v>228</v>
      </c>
      <c r="C120" s="146" t="s">
        <v>235</v>
      </c>
      <c r="D120" s="146" t="s">
        <v>300</v>
      </c>
      <c r="E120" s="305" t="s">
        <v>426</v>
      </c>
      <c r="F120" s="305">
        <v>1149</v>
      </c>
      <c r="G120" s="146"/>
      <c r="H120" s="252">
        <f>H121</f>
        <v>0</v>
      </c>
      <c r="I120" s="17"/>
    </row>
    <row r="121" spans="1:9" s="21" customFormat="1" ht="17.25" customHeight="1" hidden="1">
      <c r="A121" s="306" t="s">
        <v>237</v>
      </c>
      <c r="B121" s="146" t="s">
        <v>228</v>
      </c>
      <c r="C121" s="146" t="s">
        <v>235</v>
      </c>
      <c r="D121" s="146" t="s">
        <v>300</v>
      </c>
      <c r="E121" s="305" t="s">
        <v>361</v>
      </c>
      <c r="F121" s="305">
        <v>1149</v>
      </c>
      <c r="G121" s="146" t="s">
        <v>238</v>
      </c>
      <c r="H121" s="252"/>
      <c r="I121" s="17"/>
    </row>
    <row r="122" spans="1:38" s="28" customFormat="1" ht="18.75" customHeight="1" hidden="1">
      <c r="A122" s="307" t="s">
        <v>338</v>
      </c>
      <c r="B122" s="120" t="s">
        <v>228</v>
      </c>
      <c r="C122" s="121" t="s">
        <v>235</v>
      </c>
      <c r="D122" s="121" t="s">
        <v>300</v>
      </c>
      <c r="E122" s="308" t="s">
        <v>337</v>
      </c>
      <c r="F122" s="309" t="s">
        <v>325</v>
      </c>
      <c r="G122" s="121"/>
      <c r="H122" s="253">
        <f>+H123+H126</f>
        <v>0</v>
      </c>
      <c r="I122" s="12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1:248" s="27" customFormat="1" ht="37.5" hidden="1">
      <c r="A123" s="310" t="s">
        <v>340</v>
      </c>
      <c r="B123" s="114" t="s">
        <v>228</v>
      </c>
      <c r="C123" s="122" t="s">
        <v>235</v>
      </c>
      <c r="D123" s="122" t="s">
        <v>300</v>
      </c>
      <c r="E123" s="311" t="s">
        <v>339</v>
      </c>
      <c r="F123" s="312" t="s">
        <v>325</v>
      </c>
      <c r="G123" s="313"/>
      <c r="H123" s="254">
        <f>+H124</f>
        <v>0</v>
      </c>
      <c r="I123" s="3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</row>
    <row r="124" spans="1:248" s="27" customFormat="1" ht="37.5" hidden="1">
      <c r="A124" s="310" t="s">
        <v>342</v>
      </c>
      <c r="B124" s="114" t="s">
        <v>228</v>
      </c>
      <c r="C124" s="122" t="s">
        <v>235</v>
      </c>
      <c r="D124" s="122" t="s">
        <v>300</v>
      </c>
      <c r="E124" s="311" t="s">
        <v>339</v>
      </c>
      <c r="F124" s="312" t="s">
        <v>341</v>
      </c>
      <c r="G124" s="313"/>
      <c r="H124" s="255">
        <f>+H125</f>
        <v>0</v>
      </c>
      <c r="I124" s="3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</row>
    <row r="125" spans="1:248" s="27" customFormat="1" ht="19.5" hidden="1">
      <c r="A125" s="123" t="s">
        <v>237</v>
      </c>
      <c r="B125" s="113" t="s">
        <v>228</v>
      </c>
      <c r="C125" s="122" t="s">
        <v>235</v>
      </c>
      <c r="D125" s="122" t="s">
        <v>300</v>
      </c>
      <c r="E125" s="311" t="s">
        <v>339</v>
      </c>
      <c r="F125" s="312" t="s">
        <v>341</v>
      </c>
      <c r="G125" s="314" t="s">
        <v>238</v>
      </c>
      <c r="H125" s="254"/>
      <c r="I125" s="3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</row>
    <row r="126" spans="1:248" s="27" customFormat="1" ht="37.5" hidden="1">
      <c r="A126" s="310" t="s">
        <v>344</v>
      </c>
      <c r="B126" s="114" t="s">
        <v>228</v>
      </c>
      <c r="C126" s="122" t="s">
        <v>235</v>
      </c>
      <c r="D126" s="122" t="s">
        <v>300</v>
      </c>
      <c r="E126" s="311" t="s">
        <v>343</v>
      </c>
      <c r="F126" s="312" t="s">
        <v>325</v>
      </c>
      <c r="G126" s="313"/>
      <c r="H126" s="254">
        <f>+H127+H129</f>
        <v>0</v>
      </c>
      <c r="I126" s="3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</row>
    <row r="127" spans="1:248" s="36" customFormat="1" ht="19.5" hidden="1">
      <c r="A127" s="310" t="s">
        <v>301</v>
      </c>
      <c r="B127" s="114" t="s">
        <v>228</v>
      </c>
      <c r="C127" s="122" t="s">
        <v>235</v>
      </c>
      <c r="D127" s="122" t="s">
        <v>300</v>
      </c>
      <c r="E127" s="311" t="s">
        <v>343</v>
      </c>
      <c r="F127" s="312" t="s">
        <v>345</v>
      </c>
      <c r="G127" s="313"/>
      <c r="H127" s="255">
        <f>+H128</f>
        <v>0</v>
      </c>
      <c r="I127" s="3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</row>
    <row r="128" spans="1:249" s="25" customFormat="1" ht="18.75" hidden="1">
      <c r="A128" s="123" t="s">
        <v>237</v>
      </c>
      <c r="B128" s="113" t="s">
        <v>228</v>
      </c>
      <c r="C128" s="122" t="s">
        <v>235</v>
      </c>
      <c r="D128" s="122" t="s">
        <v>300</v>
      </c>
      <c r="E128" s="311" t="s">
        <v>343</v>
      </c>
      <c r="F128" s="312" t="s">
        <v>345</v>
      </c>
      <c r="G128" s="314" t="s">
        <v>238</v>
      </c>
      <c r="H128" s="254"/>
      <c r="I128" s="3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</row>
    <row r="129" spans="1:38" s="26" customFormat="1" ht="37.5" hidden="1">
      <c r="A129" s="310" t="s">
        <v>347</v>
      </c>
      <c r="B129" s="114" t="s">
        <v>228</v>
      </c>
      <c r="C129" s="122" t="s">
        <v>235</v>
      </c>
      <c r="D129" s="122" t="s">
        <v>300</v>
      </c>
      <c r="E129" s="311" t="s">
        <v>343</v>
      </c>
      <c r="F129" s="312" t="s">
        <v>346</v>
      </c>
      <c r="G129" s="122"/>
      <c r="H129" s="255">
        <f>+H130</f>
        <v>0</v>
      </c>
      <c r="I129" s="19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s="24" customFormat="1" ht="18.75" hidden="1">
      <c r="A130" s="123" t="s">
        <v>237</v>
      </c>
      <c r="B130" s="113" t="s">
        <v>228</v>
      </c>
      <c r="C130" s="122" t="s">
        <v>235</v>
      </c>
      <c r="D130" s="122" t="s">
        <v>300</v>
      </c>
      <c r="E130" s="311" t="s">
        <v>343</v>
      </c>
      <c r="F130" s="312" t="s">
        <v>346</v>
      </c>
      <c r="G130" s="314" t="s">
        <v>238</v>
      </c>
      <c r="H130" s="256"/>
      <c r="I130" s="22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1:38" s="24" customFormat="1" ht="18.75">
      <c r="A131" s="279" t="s">
        <v>360</v>
      </c>
      <c r="B131" s="134" t="s">
        <v>228</v>
      </c>
      <c r="C131" s="132" t="s">
        <v>235</v>
      </c>
      <c r="D131" s="132" t="s">
        <v>300</v>
      </c>
      <c r="E131" s="382" t="s">
        <v>486</v>
      </c>
      <c r="F131" s="382"/>
      <c r="G131" s="287"/>
      <c r="H131" s="257">
        <f>H132</f>
        <v>39</v>
      </c>
      <c r="I131" s="22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1:38" s="24" customFormat="1" ht="18.75">
      <c r="A132" s="138" t="s">
        <v>362</v>
      </c>
      <c r="B132" s="134" t="s">
        <v>228</v>
      </c>
      <c r="C132" s="132" t="s">
        <v>235</v>
      </c>
      <c r="D132" s="132" t="s">
        <v>300</v>
      </c>
      <c r="E132" s="382" t="s">
        <v>487</v>
      </c>
      <c r="F132" s="382"/>
      <c r="G132" s="287"/>
      <c r="H132" s="257">
        <f>H133</f>
        <v>39</v>
      </c>
      <c r="I132" s="22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1:38" s="24" customFormat="1" ht="18.75">
      <c r="A133" s="133" t="s">
        <v>485</v>
      </c>
      <c r="B133" s="134" t="s">
        <v>228</v>
      </c>
      <c r="C133" s="132" t="s">
        <v>235</v>
      </c>
      <c r="D133" s="132" t="s">
        <v>300</v>
      </c>
      <c r="E133" s="382" t="s">
        <v>488</v>
      </c>
      <c r="F133" s="382"/>
      <c r="G133" s="287"/>
      <c r="H133" s="257">
        <f>H134</f>
        <v>39</v>
      </c>
      <c r="I133" s="22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1:38" s="24" customFormat="1" ht="18.75">
      <c r="A134" s="276" t="s">
        <v>442</v>
      </c>
      <c r="B134" s="134" t="s">
        <v>228</v>
      </c>
      <c r="C134" s="132" t="s">
        <v>235</v>
      </c>
      <c r="D134" s="132" t="s">
        <v>300</v>
      </c>
      <c r="E134" s="382" t="s">
        <v>489</v>
      </c>
      <c r="F134" s="382"/>
      <c r="G134" s="287" t="s">
        <v>238</v>
      </c>
      <c r="H134" s="257">
        <f>50-12.8-31+31+1.8</f>
        <v>39</v>
      </c>
      <c r="I134" s="22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1:9" s="29" customFormat="1" ht="28.5" customHeight="1">
      <c r="A135" s="101" t="s">
        <v>302</v>
      </c>
      <c r="B135" s="124" t="s">
        <v>228</v>
      </c>
      <c r="C135" s="102" t="s">
        <v>303</v>
      </c>
      <c r="D135" s="102"/>
      <c r="E135" s="383"/>
      <c r="F135" s="383"/>
      <c r="G135" s="102"/>
      <c r="H135" s="258">
        <f>H154+H161+H172+H188+H198+H209</f>
        <v>1811.882</v>
      </c>
      <c r="I135" s="3"/>
    </row>
    <row r="136" spans="1:9" s="29" customFormat="1" ht="43.5" customHeight="1" hidden="1">
      <c r="A136" s="139" t="s">
        <v>416</v>
      </c>
      <c r="B136" s="136" t="s">
        <v>228</v>
      </c>
      <c r="C136" s="140" t="s">
        <v>303</v>
      </c>
      <c r="D136" s="140" t="s">
        <v>229</v>
      </c>
      <c r="E136" s="384"/>
      <c r="F136" s="384"/>
      <c r="G136" s="140"/>
      <c r="H136" s="259"/>
      <c r="I136" s="3"/>
    </row>
    <row r="137" spans="1:9" s="29" customFormat="1" ht="39.75" customHeight="1" hidden="1">
      <c r="A137" s="217" t="s">
        <v>414</v>
      </c>
      <c r="B137" s="136" t="s">
        <v>228</v>
      </c>
      <c r="C137" s="140" t="s">
        <v>303</v>
      </c>
      <c r="D137" s="140" t="s">
        <v>229</v>
      </c>
      <c r="E137" s="384" t="s">
        <v>493</v>
      </c>
      <c r="F137" s="384"/>
      <c r="G137" s="140"/>
      <c r="H137" s="259"/>
      <c r="I137" s="3"/>
    </row>
    <row r="138" spans="1:9" s="29" customFormat="1" ht="77.25" customHeight="1" hidden="1">
      <c r="A138" s="95" t="s">
        <v>395</v>
      </c>
      <c r="B138" s="136" t="s">
        <v>228</v>
      </c>
      <c r="C138" s="140" t="s">
        <v>303</v>
      </c>
      <c r="D138" s="140" t="s">
        <v>229</v>
      </c>
      <c r="E138" s="384" t="s">
        <v>64</v>
      </c>
      <c r="F138" s="384"/>
      <c r="G138" s="140"/>
      <c r="H138" s="259"/>
      <c r="I138" s="3" t="s">
        <v>425</v>
      </c>
    </row>
    <row r="139" spans="1:9" s="29" customFormat="1" ht="24" customHeight="1" hidden="1">
      <c r="A139" s="151" t="s">
        <v>65</v>
      </c>
      <c r="B139" s="136"/>
      <c r="C139" s="140" t="s">
        <v>303</v>
      </c>
      <c r="D139" s="140" t="s">
        <v>229</v>
      </c>
      <c r="E139" s="315" t="s">
        <v>534</v>
      </c>
      <c r="F139" s="316" t="s">
        <v>437</v>
      </c>
      <c r="G139" s="140"/>
      <c r="H139" s="259"/>
      <c r="I139" s="3"/>
    </row>
    <row r="140" spans="1:9" s="29" customFormat="1" ht="24.75" customHeight="1" hidden="1">
      <c r="A140" s="224" t="s">
        <v>66</v>
      </c>
      <c r="B140" s="136" t="s">
        <v>228</v>
      </c>
      <c r="C140" s="140" t="s">
        <v>303</v>
      </c>
      <c r="D140" s="140" t="s">
        <v>229</v>
      </c>
      <c r="E140" s="384" t="s">
        <v>67</v>
      </c>
      <c r="F140" s="384"/>
      <c r="G140" s="140"/>
      <c r="H140" s="259"/>
      <c r="I140" s="3" t="s">
        <v>68</v>
      </c>
    </row>
    <row r="141" spans="1:9" s="29" customFormat="1" ht="26.25" customHeight="1" hidden="1">
      <c r="A141" s="133" t="s">
        <v>391</v>
      </c>
      <c r="B141" s="136" t="s">
        <v>228</v>
      </c>
      <c r="C141" s="140" t="s">
        <v>303</v>
      </c>
      <c r="D141" s="140" t="s">
        <v>229</v>
      </c>
      <c r="E141" s="384" t="s">
        <v>67</v>
      </c>
      <c r="F141" s="384"/>
      <c r="G141" s="140" t="s">
        <v>390</v>
      </c>
      <c r="H141" s="259"/>
      <c r="I141" s="3"/>
    </row>
    <row r="142" spans="1:9" s="29" customFormat="1" ht="26.25" customHeight="1" hidden="1">
      <c r="A142" s="225" t="s">
        <v>69</v>
      </c>
      <c r="B142" s="136" t="s">
        <v>228</v>
      </c>
      <c r="C142" s="140" t="s">
        <v>303</v>
      </c>
      <c r="D142" s="140" t="s">
        <v>229</v>
      </c>
      <c r="E142" s="317" t="s">
        <v>540</v>
      </c>
      <c r="F142" s="318">
        <v>96021</v>
      </c>
      <c r="G142" s="140"/>
      <c r="H142" s="259"/>
      <c r="I142" s="3" t="s">
        <v>70</v>
      </c>
    </row>
    <row r="143" spans="1:9" s="29" customFormat="1" ht="26.25" customHeight="1" hidden="1">
      <c r="A143" s="133" t="s">
        <v>391</v>
      </c>
      <c r="B143" s="136" t="s">
        <v>228</v>
      </c>
      <c r="C143" s="140" t="s">
        <v>303</v>
      </c>
      <c r="D143" s="140" t="s">
        <v>229</v>
      </c>
      <c r="E143" s="317" t="s">
        <v>540</v>
      </c>
      <c r="F143" s="318">
        <v>96021</v>
      </c>
      <c r="G143" s="140" t="s">
        <v>390</v>
      </c>
      <c r="H143" s="259"/>
      <c r="I143" s="3" t="s">
        <v>70</v>
      </c>
    </row>
    <row r="144" spans="1:9" s="21" customFormat="1" ht="53.25" customHeight="1" hidden="1">
      <c r="A144" s="101" t="s">
        <v>304</v>
      </c>
      <c r="B144" s="88" t="s">
        <v>228</v>
      </c>
      <c r="C144" s="102" t="s">
        <v>303</v>
      </c>
      <c r="D144" s="102" t="s">
        <v>230</v>
      </c>
      <c r="E144" s="110"/>
      <c r="F144" s="110"/>
      <c r="G144" s="102"/>
      <c r="H144" s="258" t="e">
        <f>H145+H161+H172</f>
        <v>#REF!</v>
      </c>
      <c r="I144" s="17" t="s">
        <v>306</v>
      </c>
    </row>
    <row r="145" spans="1:9" s="21" customFormat="1" ht="60" customHeight="1" hidden="1">
      <c r="A145" s="101" t="s">
        <v>71</v>
      </c>
      <c r="B145" s="90" t="s">
        <v>228</v>
      </c>
      <c r="C145" s="102" t="s">
        <v>303</v>
      </c>
      <c r="D145" s="102" t="s">
        <v>230</v>
      </c>
      <c r="E145" s="280" t="s">
        <v>269</v>
      </c>
      <c r="F145" s="281" t="s">
        <v>437</v>
      </c>
      <c r="G145" s="102"/>
      <c r="H145" s="258" t="e">
        <f>H146</f>
        <v>#REF!</v>
      </c>
      <c r="I145" s="17"/>
    </row>
    <row r="146" spans="1:9" s="21" customFormat="1" ht="56.25" hidden="1">
      <c r="A146" s="108" t="s">
        <v>72</v>
      </c>
      <c r="B146" s="92" t="s">
        <v>228</v>
      </c>
      <c r="C146" s="103" t="s">
        <v>303</v>
      </c>
      <c r="D146" s="103" t="s">
        <v>230</v>
      </c>
      <c r="E146" s="289" t="s">
        <v>73</v>
      </c>
      <c r="F146" s="283" t="s">
        <v>437</v>
      </c>
      <c r="G146" s="103"/>
      <c r="H146" s="260" t="e">
        <f>#REF!</f>
        <v>#REF!</v>
      </c>
      <c r="I146" s="17"/>
    </row>
    <row r="147" spans="1:9" s="21" customFormat="1" ht="31.5" customHeight="1" hidden="1">
      <c r="A147" s="226" t="s">
        <v>74</v>
      </c>
      <c r="B147" s="92" t="s">
        <v>228</v>
      </c>
      <c r="C147" s="103" t="s">
        <v>303</v>
      </c>
      <c r="D147" s="103" t="s">
        <v>230</v>
      </c>
      <c r="E147" s="289" t="s">
        <v>75</v>
      </c>
      <c r="F147" s="283" t="s">
        <v>437</v>
      </c>
      <c r="G147" s="103"/>
      <c r="H147" s="260"/>
      <c r="I147" s="17"/>
    </row>
    <row r="148" spans="1:9" s="21" customFormat="1" ht="42.75" customHeight="1" hidden="1">
      <c r="A148" s="227" t="s">
        <v>76</v>
      </c>
      <c r="B148" s="92" t="s">
        <v>228</v>
      </c>
      <c r="C148" s="103" t="s">
        <v>303</v>
      </c>
      <c r="D148" s="103" t="s">
        <v>230</v>
      </c>
      <c r="E148" s="289" t="s">
        <v>75</v>
      </c>
      <c r="F148" s="283" t="s">
        <v>77</v>
      </c>
      <c r="G148" s="103"/>
      <c r="H148" s="260"/>
      <c r="I148" s="17" t="s">
        <v>78</v>
      </c>
    </row>
    <row r="149" spans="1:9" s="21" customFormat="1" ht="28.5" customHeight="1" hidden="1">
      <c r="A149" s="95" t="s">
        <v>391</v>
      </c>
      <c r="B149" s="92" t="s">
        <v>228</v>
      </c>
      <c r="C149" s="103" t="s">
        <v>303</v>
      </c>
      <c r="D149" s="103" t="s">
        <v>230</v>
      </c>
      <c r="E149" s="289" t="s">
        <v>75</v>
      </c>
      <c r="F149" s="283" t="s">
        <v>77</v>
      </c>
      <c r="G149" s="103" t="s">
        <v>390</v>
      </c>
      <c r="H149" s="260"/>
      <c r="I149" s="17"/>
    </row>
    <row r="150" spans="1:9" s="21" customFormat="1" ht="23.25" customHeight="1" hidden="1">
      <c r="A150" s="227" t="s">
        <v>79</v>
      </c>
      <c r="B150" s="92" t="s">
        <v>228</v>
      </c>
      <c r="C150" s="103" t="s">
        <v>303</v>
      </c>
      <c r="D150" s="103" t="s">
        <v>230</v>
      </c>
      <c r="E150" s="289" t="s">
        <v>75</v>
      </c>
      <c r="F150" s="283" t="s">
        <v>80</v>
      </c>
      <c r="G150" s="103"/>
      <c r="H150" s="260"/>
      <c r="I150" s="17" t="s">
        <v>274</v>
      </c>
    </row>
    <row r="151" spans="1:9" s="21" customFormat="1" ht="32.25" customHeight="1" hidden="1">
      <c r="A151" s="95" t="s">
        <v>391</v>
      </c>
      <c r="B151" s="92" t="s">
        <v>228</v>
      </c>
      <c r="C151" s="103" t="s">
        <v>303</v>
      </c>
      <c r="D151" s="103" t="s">
        <v>230</v>
      </c>
      <c r="E151" s="289" t="s">
        <v>75</v>
      </c>
      <c r="F151" s="283" t="s">
        <v>80</v>
      </c>
      <c r="G151" s="103" t="s">
        <v>390</v>
      </c>
      <c r="H151" s="260"/>
      <c r="I151" s="17"/>
    </row>
    <row r="152" spans="1:9" s="21" customFormat="1" ht="40.5" customHeight="1" hidden="1">
      <c r="A152" s="227" t="s">
        <v>81</v>
      </c>
      <c r="B152" s="92" t="s">
        <v>228</v>
      </c>
      <c r="C152" s="103" t="s">
        <v>303</v>
      </c>
      <c r="D152" s="103" t="s">
        <v>230</v>
      </c>
      <c r="E152" s="289" t="s">
        <v>82</v>
      </c>
      <c r="F152" s="283" t="s">
        <v>83</v>
      </c>
      <c r="G152" s="103"/>
      <c r="H152" s="260"/>
      <c r="I152" s="17" t="s">
        <v>276</v>
      </c>
    </row>
    <row r="153" spans="1:9" s="21" customFormat="1" ht="18.75" hidden="1">
      <c r="A153" s="95" t="s">
        <v>391</v>
      </c>
      <c r="B153" s="92" t="s">
        <v>228</v>
      </c>
      <c r="C153" s="103" t="s">
        <v>303</v>
      </c>
      <c r="D153" s="103" t="s">
        <v>230</v>
      </c>
      <c r="E153" s="289" t="s">
        <v>75</v>
      </c>
      <c r="F153" s="283" t="s">
        <v>83</v>
      </c>
      <c r="G153" s="103" t="s">
        <v>390</v>
      </c>
      <c r="H153" s="260"/>
      <c r="I153" s="17"/>
    </row>
    <row r="154" spans="1:9" s="21" customFormat="1" ht="56.25">
      <c r="A154" s="109" t="s">
        <v>171</v>
      </c>
      <c r="B154" s="92" t="s">
        <v>228</v>
      </c>
      <c r="C154" s="103" t="s">
        <v>303</v>
      </c>
      <c r="D154" s="103" t="s">
        <v>230</v>
      </c>
      <c r="E154" s="289" t="s">
        <v>84</v>
      </c>
      <c r="F154" s="283" t="s">
        <v>437</v>
      </c>
      <c r="G154" s="86"/>
      <c r="H154" s="245">
        <f>H155</f>
        <v>1716.8319999999999</v>
      </c>
      <c r="I154" s="17"/>
    </row>
    <row r="155" spans="1:9" s="21" customFormat="1" ht="75">
      <c r="A155" s="95" t="s">
        <v>172</v>
      </c>
      <c r="B155" s="92" t="s">
        <v>228</v>
      </c>
      <c r="C155" s="103" t="s">
        <v>303</v>
      </c>
      <c r="D155" s="103" t="s">
        <v>230</v>
      </c>
      <c r="E155" s="289" t="s">
        <v>85</v>
      </c>
      <c r="F155" s="283" t="s">
        <v>437</v>
      </c>
      <c r="G155" s="86"/>
      <c r="H155" s="245">
        <f>H156</f>
        <v>1716.8319999999999</v>
      </c>
      <c r="I155" s="17"/>
    </row>
    <row r="156" spans="1:10" s="21" customFormat="1" ht="37.5">
      <c r="A156" s="216" t="s">
        <v>86</v>
      </c>
      <c r="B156" s="92" t="s">
        <v>228</v>
      </c>
      <c r="C156" s="103" t="s">
        <v>303</v>
      </c>
      <c r="D156" s="103" t="s">
        <v>230</v>
      </c>
      <c r="E156" s="289" t="s">
        <v>87</v>
      </c>
      <c r="F156" s="283" t="s">
        <v>437</v>
      </c>
      <c r="G156" s="86"/>
      <c r="H156" s="245">
        <f>H157+H158</f>
        <v>1716.8319999999999</v>
      </c>
      <c r="I156" s="17"/>
      <c r="J156" s="21">
        <v>1600.62</v>
      </c>
    </row>
    <row r="157" spans="1:9" s="21" customFormat="1" ht="37.5">
      <c r="A157" s="228" t="s">
        <v>88</v>
      </c>
      <c r="B157" s="92" t="s">
        <v>228</v>
      </c>
      <c r="C157" s="103" t="s">
        <v>303</v>
      </c>
      <c r="D157" s="103" t="s">
        <v>230</v>
      </c>
      <c r="E157" s="289" t="s">
        <v>89</v>
      </c>
      <c r="F157" s="283" t="s">
        <v>283</v>
      </c>
      <c r="G157" s="86" t="s">
        <v>390</v>
      </c>
      <c r="H157" s="245">
        <v>1600.62</v>
      </c>
      <c r="I157" s="17" t="s">
        <v>90</v>
      </c>
    </row>
    <row r="158" spans="1:9" s="21" customFormat="1" ht="39.75" customHeight="1">
      <c r="A158" s="221" t="s">
        <v>574</v>
      </c>
      <c r="B158" s="92" t="s">
        <v>228</v>
      </c>
      <c r="C158" s="103" t="s">
        <v>303</v>
      </c>
      <c r="D158" s="103" t="s">
        <v>230</v>
      </c>
      <c r="E158" s="289" t="s">
        <v>89</v>
      </c>
      <c r="F158" s="283" t="s">
        <v>92</v>
      </c>
      <c r="G158" s="86" t="s">
        <v>390</v>
      </c>
      <c r="H158" s="245">
        <f>300-300+84.24+31.972</f>
        <v>116.21199999999999</v>
      </c>
      <c r="I158" s="17"/>
    </row>
    <row r="159" spans="1:9" s="21" customFormat="1" ht="37.5" hidden="1">
      <c r="A159" s="228" t="s">
        <v>91</v>
      </c>
      <c r="B159" s="92" t="s">
        <v>228</v>
      </c>
      <c r="C159" s="103" t="s">
        <v>303</v>
      </c>
      <c r="D159" s="103" t="s">
        <v>230</v>
      </c>
      <c r="E159" s="289" t="s">
        <v>521</v>
      </c>
      <c r="F159" s="283" t="s">
        <v>92</v>
      </c>
      <c r="G159" s="86"/>
      <c r="H159" s="245">
        <f>H160</f>
        <v>0</v>
      </c>
      <c r="I159" s="17" t="s">
        <v>93</v>
      </c>
    </row>
    <row r="160" spans="1:9" s="21" customFormat="1" ht="18.75" hidden="1">
      <c r="A160" s="95" t="s">
        <v>391</v>
      </c>
      <c r="B160" s="92" t="s">
        <v>228</v>
      </c>
      <c r="C160" s="103" t="s">
        <v>303</v>
      </c>
      <c r="D160" s="103" t="s">
        <v>230</v>
      </c>
      <c r="E160" s="289" t="s">
        <v>521</v>
      </c>
      <c r="F160" s="283" t="s">
        <v>92</v>
      </c>
      <c r="G160" s="86" t="s">
        <v>390</v>
      </c>
      <c r="H160" s="245"/>
      <c r="I160" s="17"/>
    </row>
    <row r="161" spans="1:9" s="21" customFormat="1" ht="56.25" hidden="1">
      <c r="A161" s="109" t="s">
        <v>270</v>
      </c>
      <c r="B161" s="90" t="s">
        <v>228</v>
      </c>
      <c r="C161" s="125" t="s">
        <v>303</v>
      </c>
      <c r="D161" s="125" t="s">
        <v>230</v>
      </c>
      <c r="E161" s="87" t="s">
        <v>48</v>
      </c>
      <c r="F161" s="87" t="s">
        <v>437</v>
      </c>
      <c r="G161" s="88"/>
      <c r="H161" s="242">
        <f>H162</f>
        <v>0</v>
      </c>
      <c r="I161" s="17" t="s">
        <v>406</v>
      </c>
    </row>
    <row r="162" spans="1:9" s="21" customFormat="1" ht="56.25" hidden="1">
      <c r="A162" s="133" t="s">
        <v>282</v>
      </c>
      <c r="B162" s="131" t="s">
        <v>228</v>
      </c>
      <c r="C162" s="141" t="s">
        <v>303</v>
      </c>
      <c r="D162" s="141" t="s">
        <v>230</v>
      </c>
      <c r="E162" s="370" t="s">
        <v>271</v>
      </c>
      <c r="F162" s="370"/>
      <c r="G162" s="134"/>
      <c r="H162" s="250">
        <f>H163</f>
        <v>0</v>
      </c>
      <c r="I162" s="17"/>
    </row>
    <row r="163" spans="1:9" s="21" customFormat="1" ht="18.75" hidden="1">
      <c r="A163" s="237" t="s">
        <v>272</v>
      </c>
      <c r="B163" s="131" t="s">
        <v>228</v>
      </c>
      <c r="C163" s="141" t="s">
        <v>303</v>
      </c>
      <c r="D163" s="141" t="s">
        <v>230</v>
      </c>
      <c r="E163" s="293" t="s">
        <v>118</v>
      </c>
      <c r="F163" s="293" t="s">
        <v>437</v>
      </c>
      <c r="G163" s="134"/>
      <c r="H163" s="250">
        <f>H164+H166+H168+H170</f>
        <v>0</v>
      </c>
      <c r="I163" s="17"/>
    </row>
    <row r="164" spans="1:9" s="21" customFormat="1" ht="36.75" hidden="1">
      <c r="A164" s="218" t="s">
        <v>273</v>
      </c>
      <c r="B164" s="131" t="s">
        <v>228</v>
      </c>
      <c r="C164" s="141" t="s">
        <v>303</v>
      </c>
      <c r="D164" s="141" t="s">
        <v>230</v>
      </c>
      <c r="E164" s="381" t="s">
        <v>573</v>
      </c>
      <c r="F164" s="381"/>
      <c r="G164" s="134"/>
      <c r="H164" s="250">
        <f>H165</f>
        <v>0</v>
      </c>
      <c r="I164" s="17"/>
    </row>
    <row r="165" spans="1:9" s="21" customFormat="1" ht="18.75" hidden="1">
      <c r="A165" s="276" t="s">
        <v>442</v>
      </c>
      <c r="B165" s="131" t="s">
        <v>228</v>
      </c>
      <c r="C165" s="141" t="s">
        <v>303</v>
      </c>
      <c r="D165" s="141" t="s">
        <v>230</v>
      </c>
      <c r="E165" s="370" t="s">
        <v>573</v>
      </c>
      <c r="F165" s="370"/>
      <c r="G165" s="229" t="s">
        <v>238</v>
      </c>
      <c r="H165" s="250"/>
      <c r="I165" s="17" t="s">
        <v>274</v>
      </c>
    </row>
    <row r="166" spans="1:9" s="21" customFormat="1" ht="36" hidden="1">
      <c r="A166" s="218" t="s">
        <v>275</v>
      </c>
      <c r="B166" s="92" t="s">
        <v>228</v>
      </c>
      <c r="C166" s="103" t="s">
        <v>303</v>
      </c>
      <c r="D166" s="103" t="s">
        <v>230</v>
      </c>
      <c r="E166" s="369" t="s">
        <v>94</v>
      </c>
      <c r="F166" s="369"/>
      <c r="G166" s="86"/>
      <c r="H166" s="245">
        <f>H167</f>
        <v>0</v>
      </c>
      <c r="I166" s="17"/>
    </row>
    <row r="167" spans="1:9" s="21" customFormat="1" ht="18.75" hidden="1">
      <c r="A167" s="276" t="s">
        <v>442</v>
      </c>
      <c r="B167" s="92" t="s">
        <v>228</v>
      </c>
      <c r="C167" s="103" t="s">
        <v>303</v>
      </c>
      <c r="D167" s="103" t="s">
        <v>230</v>
      </c>
      <c r="E167" s="369" t="s">
        <v>94</v>
      </c>
      <c r="F167" s="369"/>
      <c r="G167" s="230" t="s">
        <v>238</v>
      </c>
      <c r="H167" s="245"/>
      <c r="I167" s="17" t="s">
        <v>276</v>
      </c>
    </row>
    <row r="168" spans="1:9" s="233" customFormat="1" ht="37.5" hidden="1">
      <c r="A168" s="231" t="s">
        <v>95</v>
      </c>
      <c r="B168" s="92" t="s">
        <v>228</v>
      </c>
      <c r="C168" s="103" t="s">
        <v>303</v>
      </c>
      <c r="D168" s="103" t="s">
        <v>230</v>
      </c>
      <c r="E168" s="319" t="s">
        <v>96</v>
      </c>
      <c r="F168" s="320">
        <v>13421</v>
      </c>
      <c r="G168" s="230"/>
      <c r="H168" s="245">
        <f>H169</f>
        <v>0</v>
      </c>
      <c r="I168" s="232" t="s">
        <v>274</v>
      </c>
    </row>
    <row r="169" spans="1:9" s="21" customFormat="1" ht="18.75" hidden="1">
      <c r="A169" s="276" t="s">
        <v>442</v>
      </c>
      <c r="B169" s="92" t="s">
        <v>228</v>
      </c>
      <c r="C169" s="103" t="s">
        <v>303</v>
      </c>
      <c r="D169" s="103" t="s">
        <v>230</v>
      </c>
      <c r="E169" s="321" t="s">
        <v>97</v>
      </c>
      <c r="F169" s="320">
        <v>13421</v>
      </c>
      <c r="G169" s="230" t="s">
        <v>238</v>
      </c>
      <c r="H169" s="245"/>
      <c r="I169" s="17"/>
    </row>
    <row r="170" spans="1:9" s="21" customFormat="1" ht="37.5" hidden="1">
      <c r="A170" s="231" t="s">
        <v>95</v>
      </c>
      <c r="B170" s="92" t="s">
        <v>228</v>
      </c>
      <c r="C170" s="103" t="s">
        <v>303</v>
      </c>
      <c r="D170" s="103" t="s">
        <v>230</v>
      </c>
      <c r="E170" s="369" t="s">
        <v>98</v>
      </c>
      <c r="F170" s="369"/>
      <c r="G170" s="230"/>
      <c r="H170" s="245">
        <f>H171</f>
        <v>0</v>
      </c>
      <c r="I170" s="17" t="s">
        <v>276</v>
      </c>
    </row>
    <row r="171" spans="1:9" s="21" customFormat="1" ht="18.75" hidden="1">
      <c r="A171" s="276" t="s">
        <v>442</v>
      </c>
      <c r="B171" s="92" t="s">
        <v>228</v>
      </c>
      <c r="C171" s="103" t="s">
        <v>303</v>
      </c>
      <c r="D171" s="103" t="s">
        <v>230</v>
      </c>
      <c r="E171" s="369" t="s">
        <v>98</v>
      </c>
      <c r="F171" s="369"/>
      <c r="G171" s="230" t="s">
        <v>238</v>
      </c>
      <c r="H171" s="245"/>
      <c r="I171" s="17"/>
    </row>
    <row r="172" spans="1:9" s="21" customFormat="1" ht="56.25">
      <c r="A172" s="109" t="s">
        <v>171</v>
      </c>
      <c r="B172" s="90" t="s">
        <v>228</v>
      </c>
      <c r="C172" s="125" t="s">
        <v>303</v>
      </c>
      <c r="D172" s="125" t="s">
        <v>230</v>
      </c>
      <c r="E172" s="322" t="s">
        <v>531</v>
      </c>
      <c r="F172" s="322" t="s">
        <v>437</v>
      </c>
      <c r="G172" s="88"/>
      <c r="H172" s="242">
        <f>H177</f>
        <v>35</v>
      </c>
      <c r="I172" s="17" t="s">
        <v>406</v>
      </c>
    </row>
    <row r="173" spans="1:9" s="21" customFormat="1" ht="56.25" hidden="1">
      <c r="A173" s="273" t="s">
        <v>173</v>
      </c>
      <c r="B173" s="142" t="s">
        <v>228</v>
      </c>
      <c r="C173" s="143" t="s">
        <v>303</v>
      </c>
      <c r="D173" s="143" t="s">
        <v>230</v>
      </c>
      <c r="E173" s="379" t="s">
        <v>415</v>
      </c>
      <c r="F173" s="379"/>
      <c r="G173" s="137"/>
      <c r="H173" s="251">
        <f>H174</f>
        <v>0</v>
      </c>
      <c r="I173" s="17"/>
    </row>
    <row r="174" spans="1:9" s="21" customFormat="1" ht="18.75" hidden="1">
      <c r="A174" s="323" t="s">
        <v>411</v>
      </c>
      <c r="B174" s="142" t="s">
        <v>228</v>
      </c>
      <c r="C174" s="143" t="s">
        <v>303</v>
      </c>
      <c r="D174" s="143" t="s">
        <v>230</v>
      </c>
      <c r="E174" s="379" t="s">
        <v>410</v>
      </c>
      <c r="F174" s="379"/>
      <c r="G174" s="137"/>
      <c r="H174" s="251">
        <f>H175+H176</f>
        <v>0</v>
      </c>
      <c r="I174" s="17"/>
    </row>
    <row r="175" spans="1:9" s="21" customFormat="1" ht="18.75" hidden="1">
      <c r="A175" s="133" t="s">
        <v>237</v>
      </c>
      <c r="B175" s="142" t="s">
        <v>228</v>
      </c>
      <c r="C175" s="143" t="s">
        <v>303</v>
      </c>
      <c r="D175" s="143" t="s">
        <v>230</v>
      </c>
      <c r="E175" s="379" t="s">
        <v>410</v>
      </c>
      <c r="F175" s="379"/>
      <c r="G175" s="137" t="s">
        <v>238</v>
      </c>
      <c r="H175" s="251"/>
      <c r="I175" s="17"/>
    </row>
    <row r="176" spans="1:9" s="21" customFormat="1" ht="18.75" hidden="1">
      <c r="A176" s="133" t="s">
        <v>239</v>
      </c>
      <c r="B176" s="142" t="s">
        <v>228</v>
      </c>
      <c r="C176" s="143" t="s">
        <v>303</v>
      </c>
      <c r="D176" s="143" t="s">
        <v>230</v>
      </c>
      <c r="E176" s="379" t="s">
        <v>410</v>
      </c>
      <c r="F176" s="379"/>
      <c r="G176" s="137" t="s">
        <v>240</v>
      </c>
      <c r="H176" s="251"/>
      <c r="I176" s="17"/>
    </row>
    <row r="177" spans="1:9" s="21" customFormat="1" ht="65.25" customHeight="1">
      <c r="A177" s="95" t="s">
        <v>172</v>
      </c>
      <c r="B177" s="92" t="s">
        <v>228</v>
      </c>
      <c r="C177" s="103" t="s">
        <v>303</v>
      </c>
      <c r="D177" s="103" t="s">
        <v>230</v>
      </c>
      <c r="E177" s="97" t="s">
        <v>119</v>
      </c>
      <c r="F177" s="97" t="s">
        <v>437</v>
      </c>
      <c r="G177" s="86"/>
      <c r="H177" s="245">
        <f>H178</f>
        <v>35</v>
      </c>
      <c r="I177" s="17" t="s">
        <v>407</v>
      </c>
    </row>
    <row r="178" spans="1:9" s="21" customFormat="1" ht="37.5">
      <c r="A178" s="216" t="s">
        <v>99</v>
      </c>
      <c r="B178" s="92" t="s">
        <v>228</v>
      </c>
      <c r="C178" s="103" t="s">
        <v>303</v>
      </c>
      <c r="D178" s="103" t="s">
        <v>230</v>
      </c>
      <c r="E178" s="97" t="s">
        <v>120</v>
      </c>
      <c r="F178" s="97" t="s">
        <v>437</v>
      </c>
      <c r="G178" s="86"/>
      <c r="H178" s="245">
        <f>H179</f>
        <v>35</v>
      </c>
      <c r="I178" s="17"/>
    </row>
    <row r="179" spans="1:9" s="21" customFormat="1" ht="36.75" customHeight="1">
      <c r="A179" s="214" t="s">
        <v>533</v>
      </c>
      <c r="B179" s="92" t="s">
        <v>228</v>
      </c>
      <c r="C179" s="103" t="s">
        <v>303</v>
      </c>
      <c r="D179" s="103" t="s">
        <v>230</v>
      </c>
      <c r="E179" s="97" t="s">
        <v>121</v>
      </c>
      <c r="F179" s="97" t="s">
        <v>532</v>
      </c>
      <c r="G179" s="86"/>
      <c r="H179" s="245">
        <f>H180+H181</f>
        <v>35</v>
      </c>
      <c r="I179" s="17"/>
    </row>
    <row r="180" spans="1:9" s="21" customFormat="1" ht="18.75" hidden="1">
      <c r="A180" s="276" t="s">
        <v>442</v>
      </c>
      <c r="B180" s="92" t="s">
        <v>228</v>
      </c>
      <c r="C180" s="103" t="s">
        <v>303</v>
      </c>
      <c r="D180" s="103" t="s">
        <v>230</v>
      </c>
      <c r="E180" s="97" t="s">
        <v>100</v>
      </c>
      <c r="F180" s="97" t="s">
        <v>532</v>
      </c>
      <c r="G180" s="86" t="s">
        <v>238</v>
      </c>
      <c r="H180" s="245"/>
      <c r="I180" s="17"/>
    </row>
    <row r="181" spans="1:9" s="21" customFormat="1" ht="18.75">
      <c r="A181" s="133" t="s">
        <v>239</v>
      </c>
      <c r="B181" s="131" t="s">
        <v>228</v>
      </c>
      <c r="C181" s="141" t="s">
        <v>303</v>
      </c>
      <c r="D181" s="141" t="s">
        <v>230</v>
      </c>
      <c r="E181" s="370" t="s">
        <v>101</v>
      </c>
      <c r="F181" s="370"/>
      <c r="G181" s="134" t="s">
        <v>240</v>
      </c>
      <c r="H181" s="250">
        <v>35</v>
      </c>
      <c r="I181" s="17"/>
    </row>
    <row r="182" spans="1:9" s="21" customFormat="1" ht="18.75">
      <c r="A182" s="101" t="s">
        <v>305</v>
      </c>
      <c r="B182" s="88" t="s">
        <v>228</v>
      </c>
      <c r="C182" s="102" t="s">
        <v>303</v>
      </c>
      <c r="D182" s="102" t="s">
        <v>294</v>
      </c>
      <c r="E182" s="110"/>
      <c r="F182" s="110"/>
      <c r="G182" s="102"/>
      <c r="H182" s="258">
        <f>+H183</f>
        <v>60.050000000000004</v>
      </c>
      <c r="I182" s="17"/>
    </row>
    <row r="183" spans="1:38" s="38" customFormat="1" ht="51" customHeight="1">
      <c r="A183" s="109" t="s">
        <v>171</v>
      </c>
      <c r="B183" s="90" t="s">
        <v>228</v>
      </c>
      <c r="C183" s="102" t="s">
        <v>303</v>
      </c>
      <c r="D183" s="102" t="s">
        <v>294</v>
      </c>
      <c r="E183" s="271" t="s">
        <v>520</v>
      </c>
      <c r="F183" s="272" t="s">
        <v>437</v>
      </c>
      <c r="G183" s="102"/>
      <c r="H183" s="258">
        <f>+H184</f>
        <v>60.050000000000004</v>
      </c>
      <c r="I183" s="20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28" customFormat="1" ht="57.75" customHeight="1">
      <c r="A184" s="273" t="s">
        <v>173</v>
      </c>
      <c r="B184" s="92" t="s">
        <v>228</v>
      </c>
      <c r="C184" s="93" t="s">
        <v>303</v>
      </c>
      <c r="D184" s="93" t="s">
        <v>294</v>
      </c>
      <c r="E184" s="274" t="s">
        <v>521</v>
      </c>
      <c r="F184" s="275" t="s">
        <v>437</v>
      </c>
      <c r="G184" s="93"/>
      <c r="H184" s="241">
        <f>H188+H195+H198+H203+H209</f>
        <v>60.050000000000004</v>
      </c>
      <c r="I184" s="12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s="28" customFormat="1" ht="0.75" customHeight="1" hidden="1">
      <c r="A185" s="273" t="s">
        <v>411</v>
      </c>
      <c r="B185" s="92" t="s">
        <v>228</v>
      </c>
      <c r="C185" s="93" t="s">
        <v>303</v>
      </c>
      <c r="D185" s="93" t="s">
        <v>294</v>
      </c>
      <c r="E185" s="380" t="s">
        <v>410</v>
      </c>
      <c r="F185" s="380"/>
      <c r="G185" s="93"/>
      <c r="H185" s="241">
        <f>H186+H187</f>
        <v>0</v>
      </c>
      <c r="I185" s="12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s="28" customFormat="1" ht="59.25" customHeight="1" hidden="1">
      <c r="A186" s="95" t="s">
        <v>239</v>
      </c>
      <c r="B186" s="92" t="s">
        <v>228</v>
      </c>
      <c r="C186" s="93" t="s">
        <v>303</v>
      </c>
      <c r="D186" s="93" t="s">
        <v>294</v>
      </c>
      <c r="E186" s="380" t="s">
        <v>410</v>
      </c>
      <c r="F186" s="380"/>
      <c r="G186" s="93" t="s">
        <v>240</v>
      </c>
      <c r="H186" s="241"/>
      <c r="I186" s="12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s="28" customFormat="1" ht="59.25" customHeight="1" hidden="1">
      <c r="A187" s="95" t="s">
        <v>237</v>
      </c>
      <c r="B187" s="92" t="s">
        <v>228</v>
      </c>
      <c r="C187" s="93" t="s">
        <v>303</v>
      </c>
      <c r="D187" s="93" t="s">
        <v>294</v>
      </c>
      <c r="E187" s="380" t="s">
        <v>410</v>
      </c>
      <c r="F187" s="380"/>
      <c r="G187" s="93" t="s">
        <v>238</v>
      </c>
      <c r="H187" s="241"/>
      <c r="I187" s="12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s="28" customFormat="1" ht="19.5" customHeight="1">
      <c r="A188" s="237" t="s">
        <v>522</v>
      </c>
      <c r="B188" s="92" t="s">
        <v>228</v>
      </c>
      <c r="C188" s="93" t="s">
        <v>303</v>
      </c>
      <c r="D188" s="93" t="s">
        <v>294</v>
      </c>
      <c r="E188" s="86" t="s">
        <v>176</v>
      </c>
      <c r="F188" s="284" t="s">
        <v>437</v>
      </c>
      <c r="G188" s="93"/>
      <c r="H188" s="241">
        <f>H189</f>
        <v>44.95</v>
      </c>
      <c r="I188" s="1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9" s="27" customFormat="1" ht="19.5">
      <c r="A189" s="273" t="s">
        <v>330</v>
      </c>
      <c r="B189" s="92" t="s">
        <v>228</v>
      </c>
      <c r="C189" s="93" t="s">
        <v>303</v>
      </c>
      <c r="D189" s="93" t="s">
        <v>294</v>
      </c>
      <c r="E189" s="274" t="s">
        <v>528</v>
      </c>
      <c r="F189" s="275" t="s">
        <v>524</v>
      </c>
      <c r="G189" s="93"/>
      <c r="H189" s="241">
        <f>SUM(H190:H191)</f>
        <v>44.95</v>
      </c>
      <c r="I189" s="12" t="s">
        <v>408</v>
      </c>
    </row>
    <row r="190" spans="1:9" s="27" customFormat="1" ht="17.25" customHeight="1">
      <c r="A190" s="276" t="s">
        <v>442</v>
      </c>
      <c r="B190" s="92" t="s">
        <v>228</v>
      </c>
      <c r="C190" s="93" t="s">
        <v>303</v>
      </c>
      <c r="D190" s="93" t="s">
        <v>294</v>
      </c>
      <c r="E190" s="274" t="s">
        <v>528</v>
      </c>
      <c r="F190" s="275" t="s">
        <v>524</v>
      </c>
      <c r="G190" s="93" t="s">
        <v>238</v>
      </c>
      <c r="H190" s="241">
        <f>65.65-20.7</f>
        <v>44.95</v>
      </c>
      <c r="I190" s="12" t="s">
        <v>409</v>
      </c>
    </row>
    <row r="191" spans="1:9" s="27" customFormat="1" ht="19.5" hidden="1">
      <c r="A191" s="95" t="s">
        <v>239</v>
      </c>
      <c r="B191" s="92" t="s">
        <v>228</v>
      </c>
      <c r="C191" s="93" t="s">
        <v>303</v>
      </c>
      <c r="D191" s="93" t="s">
        <v>294</v>
      </c>
      <c r="E191" s="274" t="s">
        <v>528</v>
      </c>
      <c r="F191" s="275" t="s">
        <v>524</v>
      </c>
      <c r="G191" s="93" t="s">
        <v>240</v>
      </c>
      <c r="H191" s="241"/>
      <c r="I191" s="12"/>
    </row>
    <row r="192" spans="1:38" s="28" customFormat="1" ht="0.75" customHeight="1" hidden="1">
      <c r="A192" s="273" t="s">
        <v>332</v>
      </c>
      <c r="B192" s="92"/>
      <c r="C192" s="93"/>
      <c r="D192" s="93"/>
      <c r="E192" s="274" t="s">
        <v>329</v>
      </c>
      <c r="F192" s="275" t="s">
        <v>331</v>
      </c>
      <c r="G192" s="93"/>
      <c r="H192" s="241">
        <f>SUM(H193:H194)</f>
        <v>0</v>
      </c>
      <c r="I192" s="12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9" s="27" customFormat="1" ht="19.5" hidden="1">
      <c r="A193" s="95" t="s">
        <v>237</v>
      </c>
      <c r="B193" s="92" t="s">
        <v>228</v>
      </c>
      <c r="C193" s="93" t="s">
        <v>303</v>
      </c>
      <c r="D193" s="93" t="s">
        <v>294</v>
      </c>
      <c r="E193" s="274" t="s">
        <v>329</v>
      </c>
      <c r="F193" s="275" t="s">
        <v>331</v>
      </c>
      <c r="G193" s="93" t="s">
        <v>238</v>
      </c>
      <c r="H193" s="241"/>
      <c r="I193" s="12"/>
    </row>
    <row r="194" spans="1:9" s="27" customFormat="1" ht="19.5" hidden="1">
      <c r="A194" s="95" t="s">
        <v>239</v>
      </c>
      <c r="B194" s="92" t="s">
        <v>228</v>
      </c>
      <c r="C194" s="93" t="s">
        <v>303</v>
      </c>
      <c r="D194" s="93" t="s">
        <v>294</v>
      </c>
      <c r="E194" s="274" t="s">
        <v>329</v>
      </c>
      <c r="F194" s="275" t="s">
        <v>331</v>
      </c>
      <c r="G194" s="93" t="s">
        <v>240</v>
      </c>
      <c r="H194" s="241"/>
      <c r="I194" s="12"/>
    </row>
    <row r="195" spans="1:9" s="27" customFormat="1" ht="0.75" customHeight="1" hidden="1">
      <c r="A195" s="123" t="s">
        <v>525</v>
      </c>
      <c r="B195" s="92" t="s">
        <v>228</v>
      </c>
      <c r="C195" s="93" t="s">
        <v>303</v>
      </c>
      <c r="D195" s="93" t="s">
        <v>294</v>
      </c>
      <c r="E195" s="274" t="s">
        <v>535</v>
      </c>
      <c r="F195" s="275" t="s">
        <v>437</v>
      </c>
      <c r="G195" s="93"/>
      <c r="H195" s="241">
        <f>H196</f>
        <v>0</v>
      </c>
      <c r="I195" s="12"/>
    </row>
    <row r="196" spans="1:9" s="27" customFormat="1" ht="19.5" hidden="1">
      <c r="A196" s="273" t="s">
        <v>330</v>
      </c>
      <c r="B196" s="92" t="s">
        <v>228</v>
      </c>
      <c r="C196" s="93" t="s">
        <v>303</v>
      </c>
      <c r="D196" s="93" t="s">
        <v>294</v>
      </c>
      <c r="E196" s="274" t="s">
        <v>535</v>
      </c>
      <c r="F196" s="275" t="s">
        <v>524</v>
      </c>
      <c r="G196" s="93"/>
      <c r="H196" s="241">
        <f>H197</f>
        <v>0</v>
      </c>
      <c r="I196" s="12"/>
    </row>
    <row r="197" spans="1:9" s="27" customFormat="1" ht="19.5" hidden="1">
      <c r="A197" s="276" t="s">
        <v>442</v>
      </c>
      <c r="B197" s="92" t="s">
        <v>228</v>
      </c>
      <c r="C197" s="93" t="s">
        <v>303</v>
      </c>
      <c r="D197" s="93" t="s">
        <v>294</v>
      </c>
      <c r="E197" s="274" t="s">
        <v>535</v>
      </c>
      <c r="F197" s="275" t="s">
        <v>524</v>
      </c>
      <c r="G197" s="93" t="s">
        <v>238</v>
      </c>
      <c r="H197" s="241"/>
      <c r="I197" s="12"/>
    </row>
    <row r="198" spans="1:9" s="27" customFormat="1" ht="24" customHeight="1">
      <c r="A198" s="216" t="s">
        <v>102</v>
      </c>
      <c r="B198" s="92" t="s">
        <v>228</v>
      </c>
      <c r="C198" s="93" t="s">
        <v>303</v>
      </c>
      <c r="D198" s="93" t="s">
        <v>294</v>
      </c>
      <c r="E198" s="274" t="s">
        <v>527</v>
      </c>
      <c r="F198" s="275" t="s">
        <v>437</v>
      </c>
      <c r="G198" s="93"/>
      <c r="H198" s="241">
        <f>H199+H201</f>
        <v>8.4</v>
      </c>
      <c r="I198" s="12"/>
    </row>
    <row r="199" spans="1:9" s="27" customFormat="1" ht="19.5">
      <c r="A199" s="265" t="s">
        <v>575</v>
      </c>
      <c r="B199" s="92" t="s">
        <v>228</v>
      </c>
      <c r="C199" s="93" t="s">
        <v>303</v>
      </c>
      <c r="D199" s="93" t="s">
        <v>294</v>
      </c>
      <c r="E199" s="274" t="s">
        <v>527</v>
      </c>
      <c r="F199" s="275" t="s">
        <v>526</v>
      </c>
      <c r="G199" s="93"/>
      <c r="H199" s="241">
        <f>H200</f>
        <v>8.4</v>
      </c>
      <c r="I199" s="12"/>
    </row>
    <row r="200" spans="1:9" s="27" customFormat="1" ht="18" customHeight="1">
      <c r="A200" s="276" t="s">
        <v>442</v>
      </c>
      <c r="B200" s="92" t="s">
        <v>228</v>
      </c>
      <c r="C200" s="93" t="s">
        <v>303</v>
      </c>
      <c r="D200" s="93" t="s">
        <v>294</v>
      </c>
      <c r="E200" s="274" t="s">
        <v>527</v>
      </c>
      <c r="F200" s="275" t="s">
        <v>526</v>
      </c>
      <c r="G200" s="93" t="s">
        <v>238</v>
      </c>
      <c r="H200" s="241">
        <v>8.4</v>
      </c>
      <c r="I200" s="12"/>
    </row>
    <row r="201" spans="1:9" s="27" customFormat="1" ht="0.75" customHeight="1" hidden="1">
      <c r="A201" s="150" t="s">
        <v>330</v>
      </c>
      <c r="B201" s="92" t="s">
        <v>228</v>
      </c>
      <c r="C201" s="93" t="s">
        <v>303</v>
      </c>
      <c r="D201" s="93" t="s">
        <v>294</v>
      </c>
      <c r="E201" s="274" t="s">
        <v>527</v>
      </c>
      <c r="F201" s="275" t="s">
        <v>524</v>
      </c>
      <c r="G201" s="93"/>
      <c r="H201" s="241">
        <f>H202</f>
        <v>0</v>
      </c>
      <c r="I201" s="12"/>
    </row>
    <row r="202" spans="1:9" s="27" customFormat="1" ht="19.5" hidden="1">
      <c r="A202" s="276" t="s">
        <v>442</v>
      </c>
      <c r="B202" s="92" t="s">
        <v>228</v>
      </c>
      <c r="C202" s="93" t="s">
        <v>303</v>
      </c>
      <c r="D202" s="93" t="s">
        <v>294</v>
      </c>
      <c r="E202" s="274" t="s">
        <v>527</v>
      </c>
      <c r="F202" s="275" t="s">
        <v>524</v>
      </c>
      <c r="G202" s="93" t="s">
        <v>238</v>
      </c>
      <c r="H202" s="241"/>
      <c r="I202" s="12"/>
    </row>
    <row r="203" spans="1:9" s="27" customFormat="1" ht="19.5" hidden="1">
      <c r="A203" s="123" t="s">
        <v>529</v>
      </c>
      <c r="B203" s="92" t="s">
        <v>228</v>
      </c>
      <c r="C203" s="93" t="s">
        <v>303</v>
      </c>
      <c r="D203" s="93" t="s">
        <v>294</v>
      </c>
      <c r="E203" s="274" t="s">
        <v>530</v>
      </c>
      <c r="F203" s="275" t="s">
        <v>437</v>
      </c>
      <c r="G203" s="93"/>
      <c r="H203" s="241">
        <f>H204</f>
        <v>0</v>
      </c>
      <c r="I203" s="12"/>
    </row>
    <row r="204" spans="1:9" s="27" customFormat="1" ht="19.5" hidden="1">
      <c r="A204" s="273" t="s">
        <v>330</v>
      </c>
      <c r="B204" s="92" t="s">
        <v>228</v>
      </c>
      <c r="C204" s="93" t="s">
        <v>303</v>
      </c>
      <c r="D204" s="93" t="s">
        <v>294</v>
      </c>
      <c r="E204" s="274" t="s">
        <v>530</v>
      </c>
      <c r="F204" s="275" t="s">
        <v>524</v>
      </c>
      <c r="G204" s="93"/>
      <c r="H204" s="241">
        <f>H205</f>
        <v>0</v>
      </c>
      <c r="I204" s="12"/>
    </row>
    <row r="205" spans="1:9" s="27" customFormat="1" ht="19.5" hidden="1">
      <c r="A205" s="95" t="s">
        <v>237</v>
      </c>
      <c r="B205" s="92" t="s">
        <v>228</v>
      </c>
      <c r="C205" s="93" t="s">
        <v>303</v>
      </c>
      <c r="D205" s="93" t="s">
        <v>294</v>
      </c>
      <c r="E205" s="274" t="s">
        <v>530</v>
      </c>
      <c r="F205" s="275" t="s">
        <v>524</v>
      </c>
      <c r="G205" s="93" t="s">
        <v>238</v>
      </c>
      <c r="H205" s="241"/>
      <c r="I205" s="12"/>
    </row>
    <row r="206" spans="1:9" s="27" customFormat="1" ht="19.5" hidden="1">
      <c r="A206" s="95"/>
      <c r="B206" s="92"/>
      <c r="C206" s="93"/>
      <c r="D206" s="93"/>
      <c r="E206" s="274"/>
      <c r="F206" s="275"/>
      <c r="G206" s="93"/>
      <c r="H206" s="241"/>
      <c r="I206" s="12"/>
    </row>
    <row r="207" spans="1:9" s="27" customFormat="1" ht="19.5" hidden="1">
      <c r="A207" s="323" t="s">
        <v>418</v>
      </c>
      <c r="B207" s="131" t="s">
        <v>228</v>
      </c>
      <c r="C207" s="132" t="s">
        <v>303</v>
      </c>
      <c r="D207" s="132" t="s">
        <v>294</v>
      </c>
      <c r="E207" s="377" t="s">
        <v>417</v>
      </c>
      <c r="F207" s="377"/>
      <c r="G207" s="132"/>
      <c r="H207" s="261"/>
      <c r="I207" s="12"/>
    </row>
    <row r="208" spans="1:9" s="27" customFormat="1" ht="18.75" customHeight="1" hidden="1">
      <c r="A208" s="133" t="s">
        <v>237</v>
      </c>
      <c r="B208" s="131" t="s">
        <v>228</v>
      </c>
      <c r="C208" s="132" t="s">
        <v>303</v>
      </c>
      <c r="D208" s="132" t="s">
        <v>294</v>
      </c>
      <c r="E208" s="377" t="s">
        <v>417</v>
      </c>
      <c r="F208" s="377"/>
      <c r="G208" s="132" t="s">
        <v>238</v>
      </c>
      <c r="H208" s="261"/>
      <c r="I208" s="12"/>
    </row>
    <row r="209" spans="1:9" s="27" customFormat="1" ht="20.25" customHeight="1">
      <c r="A209" s="216" t="s">
        <v>103</v>
      </c>
      <c r="B209" s="131" t="s">
        <v>228</v>
      </c>
      <c r="C209" s="132" t="s">
        <v>303</v>
      </c>
      <c r="D209" s="132" t="s">
        <v>294</v>
      </c>
      <c r="E209" s="324" t="s">
        <v>523</v>
      </c>
      <c r="F209" s="325" t="s">
        <v>437</v>
      </c>
      <c r="G209" s="132"/>
      <c r="H209" s="261">
        <f>H210+H213</f>
        <v>6.7</v>
      </c>
      <c r="I209" s="12"/>
    </row>
    <row r="210" spans="1:9" s="27" customFormat="1" ht="24.75" customHeight="1" hidden="1">
      <c r="A210" s="150" t="s">
        <v>551</v>
      </c>
      <c r="B210" s="92" t="s">
        <v>228</v>
      </c>
      <c r="C210" s="93" t="s">
        <v>303</v>
      </c>
      <c r="D210" s="93" t="s">
        <v>294</v>
      </c>
      <c r="E210" s="274" t="s">
        <v>104</v>
      </c>
      <c r="F210" s="275" t="s">
        <v>536</v>
      </c>
      <c r="G210" s="93"/>
      <c r="H210" s="241">
        <f>H211</f>
        <v>0</v>
      </c>
      <c r="I210" s="12" t="s">
        <v>406</v>
      </c>
    </row>
    <row r="211" spans="1:9" s="27" customFormat="1" ht="18.75" customHeight="1" hidden="1">
      <c r="A211" s="276" t="s">
        <v>442</v>
      </c>
      <c r="B211" s="92" t="s">
        <v>228</v>
      </c>
      <c r="C211" s="93" t="s">
        <v>303</v>
      </c>
      <c r="D211" s="93" t="s">
        <v>294</v>
      </c>
      <c r="E211" s="274" t="s">
        <v>105</v>
      </c>
      <c r="F211" s="275" t="s">
        <v>536</v>
      </c>
      <c r="G211" s="93" t="s">
        <v>238</v>
      </c>
      <c r="H211" s="241"/>
      <c r="I211" s="12"/>
    </row>
    <row r="212" spans="1:9" s="27" customFormat="1" ht="19.5" hidden="1">
      <c r="A212" s="95" t="s">
        <v>239</v>
      </c>
      <c r="B212" s="92" t="s">
        <v>228</v>
      </c>
      <c r="C212" s="93" t="s">
        <v>303</v>
      </c>
      <c r="D212" s="93" t="s">
        <v>294</v>
      </c>
      <c r="E212" s="274" t="s">
        <v>397</v>
      </c>
      <c r="F212" s="275" t="s">
        <v>396</v>
      </c>
      <c r="G212" s="93" t="s">
        <v>240</v>
      </c>
      <c r="H212" s="241"/>
      <c r="I212" s="12"/>
    </row>
    <row r="213" spans="1:9" s="27" customFormat="1" ht="19.5">
      <c r="A213" s="221" t="s">
        <v>576</v>
      </c>
      <c r="B213" s="92" t="s">
        <v>228</v>
      </c>
      <c r="C213" s="93" t="s">
        <v>303</v>
      </c>
      <c r="D213" s="93" t="s">
        <v>294</v>
      </c>
      <c r="E213" s="274" t="s">
        <v>523</v>
      </c>
      <c r="F213" s="275" t="s">
        <v>537</v>
      </c>
      <c r="G213" s="93"/>
      <c r="H213" s="241">
        <f>H214</f>
        <v>6.7</v>
      </c>
      <c r="I213" s="12"/>
    </row>
    <row r="214" spans="1:9" s="27" customFormat="1" ht="18" customHeight="1">
      <c r="A214" s="276" t="s">
        <v>442</v>
      </c>
      <c r="B214" s="92" t="s">
        <v>228</v>
      </c>
      <c r="C214" s="93" t="s">
        <v>303</v>
      </c>
      <c r="D214" s="93" t="s">
        <v>294</v>
      </c>
      <c r="E214" s="274" t="s">
        <v>523</v>
      </c>
      <c r="F214" s="275" t="s">
        <v>537</v>
      </c>
      <c r="G214" s="93" t="s">
        <v>238</v>
      </c>
      <c r="H214" s="241">
        <v>6.7</v>
      </c>
      <c r="I214" s="12"/>
    </row>
    <row r="215" spans="1:9" s="27" customFormat="1" ht="0.75" customHeight="1" hidden="1">
      <c r="A215" s="95"/>
      <c r="B215" s="92"/>
      <c r="C215" s="93"/>
      <c r="D215" s="93"/>
      <c r="E215" s="274"/>
      <c r="F215" s="275"/>
      <c r="G215" s="93"/>
      <c r="H215" s="241"/>
      <c r="I215" s="12"/>
    </row>
    <row r="216" spans="1:9" s="27" customFormat="1" ht="19.5" hidden="1">
      <c r="A216" s="95"/>
      <c r="B216" s="92"/>
      <c r="C216" s="93"/>
      <c r="D216" s="93"/>
      <c r="E216" s="274"/>
      <c r="F216" s="275"/>
      <c r="G216" s="93"/>
      <c r="H216" s="241"/>
      <c r="I216" s="12"/>
    </row>
    <row r="217" spans="1:9" s="27" customFormat="1" ht="19.5" hidden="1">
      <c r="A217" s="96" t="s">
        <v>316</v>
      </c>
      <c r="B217" s="88" t="s">
        <v>228</v>
      </c>
      <c r="C217" s="88" t="s">
        <v>245</v>
      </c>
      <c r="D217" s="88"/>
      <c r="E217" s="285"/>
      <c r="F217" s="272"/>
      <c r="G217" s="86"/>
      <c r="H217" s="242">
        <f>+H218</f>
        <v>0</v>
      </c>
      <c r="I217" s="12" t="s">
        <v>398</v>
      </c>
    </row>
    <row r="218" spans="1:9" s="27" customFormat="1" ht="19.5" hidden="1">
      <c r="A218" s="96" t="s">
        <v>317</v>
      </c>
      <c r="B218" s="88" t="s">
        <v>228</v>
      </c>
      <c r="C218" s="88" t="s">
        <v>245</v>
      </c>
      <c r="D218" s="88" t="s">
        <v>245</v>
      </c>
      <c r="E218" s="285"/>
      <c r="F218" s="272"/>
      <c r="G218" s="86"/>
      <c r="H218" s="242">
        <f>+H219</f>
        <v>0</v>
      </c>
      <c r="I218" s="12"/>
    </row>
    <row r="219" spans="1:9" s="27" customFormat="1" ht="83.25" customHeight="1" hidden="1">
      <c r="A219" s="96" t="s">
        <v>106</v>
      </c>
      <c r="B219" s="88" t="s">
        <v>228</v>
      </c>
      <c r="C219" s="88" t="s">
        <v>245</v>
      </c>
      <c r="D219" s="88" t="s">
        <v>245</v>
      </c>
      <c r="E219" s="271" t="s">
        <v>498</v>
      </c>
      <c r="F219" s="272" t="s">
        <v>437</v>
      </c>
      <c r="G219" s="88"/>
      <c r="H219" s="242">
        <f>+H220</f>
        <v>0</v>
      </c>
      <c r="I219" s="12"/>
    </row>
    <row r="220" spans="1:9" s="27" customFormat="1" ht="91.5" customHeight="1" hidden="1">
      <c r="A220" s="95" t="s">
        <v>107</v>
      </c>
      <c r="B220" s="86" t="s">
        <v>228</v>
      </c>
      <c r="C220" s="86" t="s">
        <v>245</v>
      </c>
      <c r="D220" s="86" t="s">
        <v>245</v>
      </c>
      <c r="E220" s="282" t="s">
        <v>277</v>
      </c>
      <c r="F220" s="275" t="s">
        <v>437</v>
      </c>
      <c r="G220" s="86"/>
      <c r="H220" s="245">
        <f>H221</f>
        <v>0</v>
      </c>
      <c r="I220" s="12"/>
    </row>
    <row r="221" spans="1:9" s="27" customFormat="1" ht="21.75" customHeight="1" hidden="1">
      <c r="A221" s="151" t="s">
        <v>554</v>
      </c>
      <c r="B221" s="86" t="s">
        <v>228</v>
      </c>
      <c r="C221" s="86" t="s">
        <v>245</v>
      </c>
      <c r="D221" s="86" t="s">
        <v>245</v>
      </c>
      <c r="E221" s="282" t="s">
        <v>553</v>
      </c>
      <c r="F221" s="275" t="s">
        <v>437</v>
      </c>
      <c r="G221" s="86"/>
      <c r="H221" s="245">
        <f>H222</f>
        <v>0</v>
      </c>
      <c r="I221" s="12"/>
    </row>
    <row r="222" spans="1:9" s="27" customFormat="1" ht="19.5" hidden="1">
      <c r="A222" s="95" t="s">
        <v>333</v>
      </c>
      <c r="B222" s="86" t="s">
        <v>228</v>
      </c>
      <c r="C222" s="86" t="s">
        <v>245</v>
      </c>
      <c r="D222" s="86" t="s">
        <v>245</v>
      </c>
      <c r="E222" s="282" t="s">
        <v>553</v>
      </c>
      <c r="F222" s="275" t="s">
        <v>552</v>
      </c>
      <c r="G222" s="86"/>
      <c r="H222" s="245">
        <f>+H223</f>
        <v>0</v>
      </c>
      <c r="I222" s="12"/>
    </row>
    <row r="223" spans="1:9" s="27" customFormat="1" ht="19.5" hidden="1">
      <c r="A223" s="276" t="s">
        <v>442</v>
      </c>
      <c r="B223" s="86" t="s">
        <v>228</v>
      </c>
      <c r="C223" s="86" t="s">
        <v>245</v>
      </c>
      <c r="D223" s="86" t="s">
        <v>245</v>
      </c>
      <c r="E223" s="282" t="s">
        <v>553</v>
      </c>
      <c r="F223" s="275" t="s">
        <v>552</v>
      </c>
      <c r="G223" s="86" t="s">
        <v>238</v>
      </c>
      <c r="H223" s="245"/>
      <c r="I223" s="12" t="s">
        <v>388</v>
      </c>
    </row>
    <row r="224" spans="1:9" s="21" customFormat="1" ht="18.75">
      <c r="A224" s="89" t="s">
        <v>307</v>
      </c>
      <c r="B224" s="124" t="s">
        <v>228</v>
      </c>
      <c r="C224" s="87" t="s">
        <v>308</v>
      </c>
      <c r="D224" s="87"/>
      <c r="E224" s="110"/>
      <c r="F224" s="110"/>
      <c r="G224" s="87"/>
      <c r="H224" s="239">
        <f>+H225</f>
        <v>2855.1639800000003</v>
      </c>
      <c r="I224" s="17"/>
    </row>
    <row r="225" spans="1:9" s="21" customFormat="1" ht="18.75">
      <c r="A225" s="89" t="s">
        <v>309</v>
      </c>
      <c r="B225" s="88" t="s">
        <v>228</v>
      </c>
      <c r="C225" s="87" t="s">
        <v>308</v>
      </c>
      <c r="D225" s="87" t="s">
        <v>229</v>
      </c>
      <c r="E225" s="110"/>
      <c r="F225" s="110"/>
      <c r="G225" s="87"/>
      <c r="H225" s="239">
        <f>+H226</f>
        <v>2855.1639800000003</v>
      </c>
      <c r="I225" s="17"/>
    </row>
    <row r="226" spans="1:9" s="21" customFormat="1" ht="49.5" customHeight="1">
      <c r="A226" s="109" t="s">
        <v>174</v>
      </c>
      <c r="B226" s="90" t="s">
        <v>228</v>
      </c>
      <c r="C226" s="88" t="s">
        <v>308</v>
      </c>
      <c r="D226" s="88" t="s">
        <v>229</v>
      </c>
      <c r="E226" s="280" t="s">
        <v>499</v>
      </c>
      <c r="F226" s="281" t="s">
        <v>437</v>
      </c>
      <c r="G226" s="87"/>
      <c r="H226" s="239">
        <f>H227+H239</f>
        <v>2855.1639800000003</v>
      </c>
      <c r="I226" s="17"/>
    </row>
    <row r="227" spans="1:9" s="21" customFormat="1" ht="54" customHeight="1">
      <c r="A227" s="94" t="s">
        <v>278</v>
      </c>
      <c r="B227" s="92" t="s">
        <v>228</v>
      </c>
      <c r="C227" s="86" t="s">
        <v>308</v>
      </c>
      <c r="D227" s="86" t="s">
        <v>229</v>
      </c>
      <c r="E227" s="289" t="s">
        <v>500</v>
      </c>
      <c r="F227" s="283" t="s">
        <v>437</v>
      </c>
      <c r="G227" s="86"/>
      <c r="H227" s="244">
        <f>H228</f>
        <v>2329.364</v>
      </c>
      <c r="I227" s="17"/>
    </row>
    <row r="228" spans="1:9" s="21" customFormat="1" ht="36.75" customHeight="1">
      <c r="A228" s="216" t="s">
        <v>501</v>
      </c>
      <c r="B228" s="92" t="s">
        <v>228</v>
      </c>
      <c r="C228" s="86" t="s">
        <v>308</v>
      </c>
      <c r="D228" s="86" t="s">
        <v>229</v>
      </c>
      <c r="E228" s="289" t="s">
        <v>502</v>
      </c>
      <c r="F228" s="283" t="s">
        <v>437</v>
      </c>
      <c r="G228" s="86"/>
      <c r="H228" s="244">
        <f>H229+H233</f>
        <v>2329.364</v>
      </c>
      <c r="I228" s="17"/>
    </row>
    <row r="229" spans="1:9" s="21" customFormat="1" ht="32.25" customHeight="1">
      <c r="A229" s="95" t="s">
        <v>326</v>
      </c>
      <c r="B229" s="92" t="s">
        <v>228</v>
      </c>
      <c r="C229" s="86" t="s">
        <v>308</v>
      </c>
      <c r="D229" s="86" t="s">
        <v>229</v>
      </c>
      <c r="E229" s="289" t="s">
        <v>502</v>
      </c>
      <c r="F229" s="284" t="s">
        <v>503</v>
      </c>
      <c r="G229" s="86"/>
      <c r="H229" s="244">
        <f>SUM(H230:H232)</f>
        <v>2217.8</v>
      </c>
      <c r="I229" s="17"/>
    </row>
    <row r="230" spans="1:9" s="21" customFormat="1" ht="42" customHeight="1">
      <c r="A230" s="94" t="s">
        <v>236</v>
      </c>
      <c r="B230" s="92" t="s">
        <v>228</v>
      </c>
      <c r="C230" s="86" t="s">
        <v>308</v>
      </c>
      <c r="D230" s="86" t="s">
        <v>229</v>
      </c>
      <c r="E230" s="289" t="s">
        <v>502</v>
      </c>
      <c r="F230" s="284" t="s">
        <v>503</v>
      </c>
      <c r="G230" s="86" t="s">
        <v>231</v>
      </c>
      <c r="H230" s="245">
        <f>1635-22.5-141-70+243+271</f>
        <v>1915.5</v>
      </c>
      <c r="I230" s="17"/>
    </row>
    <row r="231" spans="1:9" s="21" customFormat="1" ht="21" customHeight="1">
      <c r="A231" s="276" t="s">
        <v>442</v>
      </c>
      <c r="B231" s="92" t="s">
        <v>228</v>
      </c>
      <c r="C231" s="86" t="s">
        <v>308</v>
      </c>
      <c r="D231" s="86" t="s">
        <v>229</v>
      </c>
      <c r="E231" s="289" t="s">
        <v>502</v>
      </c>
      <c r="F231" s="284" t="s">
        <v>503</v>
      </c>
      <c r="G231" s="86" t="s">
        <v>238</v>
      </c>
      <c r="H231" s="245">
        <v>242.4</v>
      </c>
      <c r="I231" s="17"/>
    </row>
    <row r="232" spans="1:9" s="21" customFormat="1" ht="18.75">
      <c r="A232" s="95" t="s">
        <v>239</v>
      </c>
      <c r="B232" s="92" t="s">
        <v>228</v>
      </c>
      <c r="C232" s="86" t="s">
        <v>308</v>
      </c>
      <c r="D232" s="86" t="s">
        <v>229</v>
      </c>
      <c r="E232" s="289" t="s">
        <v>502</v>
      </c>
      <c r="F232" s="284" t="s">
        <v>503</v>
      </c>
      <c r="G232" s="86" t="s">
        <v>240</v>
      </c>
      <c r="H232" s="245">
        <f>58.7+0.2-5+1+5</f>
        <v>59.900000000000006</v>
      </c>
      <c r="I232" s="17"/>
    </row>
    <row r="233" spans="1:9" s="21" customFormat="1" ht="36">
      <c r="A233" s="149" t="s">
        <v>504</v>
      </c>
      <c r="B233" s="92" t="s">
        <v>228</v>
      </c>
      <c r="C233" s="86" t="s">
        <v>308</v>
      </c>
      <c r="D233" s="86" t="s">
        <v>229</v>
      </c>
      <c r="E233" s="372" t="s">
        <v>519</v>
      </c>
      <c r="F233" s="372"/>
      <c r="G233" s="86"/>
      <c r="H233" s="245">
        <f>H234</f>
        <v>111.564</v>
      </c>
      <c r="I233" s="17"/>
    </row>
    <row r="234" spans="1:9" s="21" customFormat="1" ht="37.5">
      <c r="A234" s="94" t="s">
        <v>236</v>
      </c>
      <c r="B234" s="92" t="s">
        <v>228</v>
      </c>
      <c r="C234" s="86" t="s">
        <v>308</v>
      </c>
      <c r="D234" s="86" t="s">
        <v>229</v>
      </c>
      <c r="E234" s="373" t="s">
        <v>555</v>
      </c>
      <c r="F234" s="373"/>
      <c r="G234" s="86" t="s">
        <v>231</v>
      </c>
      <c r="H234" s="245">
        <v>111.564</v>
      </c>
      <c r="I234" s="17"/>
    </row>
    <row r="235" spans="1:9" s="21" customFormat="1" ht="3.75" customHeight="1" hidden="1">
      <c r="A235" s="323" t="s">
        <v>429</v>
      </c>
      <c r="B235" s="131" t="s">
        <v>228</v>
      </c>
      <c r="C235" s="134" t="s">
        <v>308</v>
      </c>
      <c r="D235" s="134" t="s">
        <v>229</v>
      </c>
      <c r="E235" s="326" t="s">
        <v>385</v>
      </c>
      <c r="F235" s="326" t="s">
        <v>428</v>
      </c>
      <c r="G235" s="134"/>
      <c r="H235" s="250">
        <f>H236</f>
        <v>0</v>
      </c>
      <c r="I235" s="17"/>
    </row>
    <row r="236" spans="1:9" s="21" customFormat="1" ht="18.75" hidden="1">
      <c r="A236" s="133" t="s">
        <v>237</v>
      </c>
      <c r="B236" s="131" t="s">
        <v>228</v>
      </c>
      <c r="C236" s="134" t="s">
        <v>308</v>
      </c>
      <c r="D236" s="134" t="s">
        <v>229</v>
      </c>
      <c r="E236" s="326" t="s">
        <v>385</v>
      </c>
      <c r="F236" s="326" t="s">
        <v>428</v>
      </c>
      <c r="G236" s="134" t="s">
        <v>238</v>
      </c>
      <c r="H236" s="250"/>
      <c r="I236" s="17"/>
    </row>
    <row r="237" spans="1:9" s="21" customFormat="1" ht="37.5" hidden="1">
      <c r="A237" s="294" t="s">
        <v>431</v>
      </c>
      <c r="B237" s="131" t="s">
        <v>228</v>
      </c>
      <c r="C237" s="134" t="s">
        <v>308</v>
      </c>
      <c r="D237" s="134" t="s">
        <v>229</v>
      </c>
      <c r="E237" s="326" t="s">
        <v>385</v>
      </c>
      <c r="F237" s="326" t="s">
        <v>430</v>
      </c>
      <c r="G237" s="134"/>
      <c r="H237" s="250">
        <f>H238</f>
        <v>0</v>
      </c>
      <c r="I237" s="17"/>
    </row>
    <row r="238" spans="1:9" s="21" customFormat="1" ht="37.5" hidden="1">
      <c r="A238" s="130" t="s">
        <v>236</v>
      </c>
      <c r="B238" s="131" t="s">
        <v>228</v>
      </c>
      <c r="C238" s="134" t="s">
        <v>308</v>
      </c>
      <c r="D238" s="134" t="s">
        <v>229</v>
      </c>
      <c r="E238" s="326" t="s">
        <v>385</v>
      </c>
      <c r="F238" s="326" t="s">
        <v>430</v>
      </c>
      <c r="G238" s="134" t="s">
        <v>231</v>
      </c>
      <c r="H238" s="250"/>
      <c r="I238" s="17"/>
    </row>
    <row r="239" spans="1:38" s="28" customFormat="1" ht="54" customHeight="1">
      <c r="A239" s="94" t="s">
        <v>175</v>
      </c>
      <c r="B239" s="92" t="s">
        <v>228</v>
      </c>
      <c r="C239" s="86" t="s">
        <v>308</v>
      </c>
      <c r="D239" s="86" t="s">
        <v>229</v>
      </c>
      <c r="E239" s="274" t="s">
        <v>505</v>
      </c>
      <c r="F239" s="275" t="s">
        <v>437</v>
      </c>
      <c r="G239" s="93"/>
      <c r="H239" s="241">
        <f>H242</f>
        <v>525.79998</v>
      </c>
      <c r="I239" s="12" t="s">
        <v>406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s="28" customFormat="1" ht="0.75" customHeight="1" hidden="1">
      <c r="A240" s="294" t="s">
        <v>419</v>
      </c>
      <c r="B240" s="131" t="s">
        <v>228</v>
      </c>
      <c r="C240" s="134" t="s">
        <v>308</v>
      </c>
      <c r="D240" s="134" t="s">
        <v>229</v>
      </c>
      <c r="E240" s="377" t="s">
        <v>421</v>
      </c>
      <c r="F240" s="377"/>
      <c r="G240" s="132"/>
      <c r="H240" s="261">
        <f>H241</f>
        <v>0</v>
      </c>
      <c r="I240" s="12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s="28" customFormat="1" ht="71.25" customHeight="1" hidden="1">
      <c r="A241" s="130" t="s">
        <v>236</v>
      </c>
      <c r="B241" s="131" t="s">
        <v>228</v>
      </c>
      <c r="C241" s="134" t="s">
        <v>308</v>
      </c>
      <c r="D241" s="134" t="s">
        <v>229</v>
      </c>
      <c r="E241" s="378" t="s">
        <v>420</v>
      </c>
      <c r="F241" s="378"/>
      <c r="G241" s="134" t="s">
        <v>231</v>
      </c>
      <c r="H241" s="250"/>
      <c r="I241" s="12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s="28" customFormat="1" ht="40.5" customHeight="1">
      <c r="A242" s="216" t="s">
        <v>122</v>
      </c>
      <c r="B242" s="131" t="s">
        <v>228</v>
      </c>
      <c r="C242" s="134" t="s">
        <v>308</v>
      </c>
      <c r="D242" s="134" t="s">
        <v>229</v>
      </c>
      <c r="E242" s="327" t="s">
        <v>506</v>
      </c>
      <c r="F242" s="328" t="s">
        <v>437</v>
      </c>
      <c r="G242" s="134"/>
      <c r="H242" s="250">
        <f>H243+H247</f>
        <v>525.79998</v>
      </c>
      <c r="I242" s="12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s="28" customFormat="1" ht="19.5">
      <c r="A243" s="323" t="s">
        <v>326</v>
      </c>
      <c r="B243" s="131" t="s">
        <v>228</v>
      </c>
      <c r="C243" s="134" t="s">
        <v>308</v>
      </c>
      <c r="D243" s="134" t="s">
        <v>229</v>
      </c>
      <c r="E243" s="375" t="s">
        <v>508</v>
      </c>
      <c r="F243" s="375"/>
      <c r="G243" s="134"/>
      <c r="H243" s="250">
        <f>H244+H245+H246</f>
        <v>22.5</v>
      </c>
      <c r="I243" s="12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s="28" customFormat="1" ht="36" customHeight="1">
      <c r="A244" s="94" t="s">
        <v>236</v>
      </c>
      <c r="B244" s="92" t="s">
        <v>228</v>
      </c>
      <c r="C244" s="86" t="s">
        <v>308</v>
      </c>
      <c r="D244" s="86" t="s">
        <v>229</v>
      </c>
      <c r="E244" s="376" t="s">
        <v>509</v>
      </c>
      <c r="F244" s="376"/>
      <c r="G244" s="93" t="s">
        <v>231</v>
      </c>
      <c r="H244" s="241">
        <v>20</v>
      </c>
      <c r="I244" s="12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s="28" customFormat="1" ht="0.75" customHeight="1" hidden="1">
      <c r="A245" s="276" t="s">
        <v>442</v>
      </c>
      <c r="B245" s="92" t="s">
        <v>228</v>
      </c>
      <c r="C245" s="86" t="s">
        <v>308</v>
      </c>
      <c r="D245" s="86" t="s">
        <v>229</v>
      </c>
      <c r="E245" s="376" t="s">
        <v>508</v>
      </c>
      <c r="F245" s="376"/>
      <c r="G245" s="93" t="s">
        <v>238</v>
      </c>
      <c r="H245" s="241"/>
      <c r="I245" s="12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s="28" customFormat="1" ht="19.5">
      <c r="A246" s="95" t="s">
        <v>239</v>
      </c>
      <c r="B246" s="92" t="s">
        <v>228</v>
      </c>
      <c r="C246" s="86" t="s">
        <v>308</v>
      </c>
      <c r="D246" s="86" t="s">
        <v>229</v>
      </c>
      <c r="E246" s="369" t="s">
        <v>507</v>
      </c>
      <c r="F246" s="369"/>
      <c r="G246" s="86" t="s">
        <v>240</v>
      </c>
      <c r="H246" s="245">
        <v>2.5</v>
      </c>
      <c r="I246" s="12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s="28" customFormat="1" ht="37.5" customHeight="1">
      <c r="A247" s="214" t="s">
        <v>511</v>
      </c>
      <c r="B247" s="92" t="s">
        <v>228</v>
      </c>
      <c r="C247" s="86" t="s">
        <v>308</v>
      </c>
      <c r="D247" s="86" t="s">
        <v>229</v>
      </c>
      <c r="E247" s="369" t="s">
        <v>510</v>
      </c>
      <c r="F247" s="369"/>
      <c r="G247" s="86"/>
      <c r="H247" s="245">
        <f>H248+H249+H250</f>
        <v>503.29998</v>
      </c>
      <c r="I247" s="12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s="28" customFormat="1" ht="37.5">
      <c r="A248" s="94" t="s">
        <v>236</v>
      </c>
      <c r="B248" s="92" t="s">
        <v>228</v>
      </c>
      <c r="C248" s="86" t="s">
        <v>308</v>
      </c>
      <c r="D248" s="86" t="s">
        <v>229</v>
      </c>
      <c r="E248" s="369" t="s">
        <v>510</v>
      </c>
      <c r="F248" s="369"/>
      <c r="G248" s="86" t="s">
        <v>231</v>
      </c>
      <c r="H248" s="245">
        <f>440.3+4.81713</f>
        <v>445.11713000000003</v>
      </c>
      <c r="I248" s="12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s="28" customFormat="1" ht="19.5">
      <c r="A249" s="276" t="s">
        <v>442</v>
      </c>
      <c r="B249" s="92" t="s">
        <v>228</v>
      </c>
      <c r="C249" s="86" t="s">
        <v>308</v>
      </c>
      <c r="D249" s="86" t="s">
        <v>229</v>
      </c>
      <c r="E249" s="369" t="s">
        <v>510</v>
      </c>
      <c r="F249" s="369"/>
      <c r="G249" s="86" t="s">
        <v>238</v>
      </c>
      <c r="H249" s="245">
        <v>55.217</v>
      </c>
      <c r="I249" s="12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s="28" customFormat="1" ht="17.25" customHeight="1">
      <c r="A250" s="95" t="s">
        <v>239</v>
      </c>
      <c r="B250" s="92" t="s">
        <v>228</v>
      </c>
      <c r="C250" s="86" t="s">
        <v>308</v>
      </c>
      <c r="D250" s="86" t="s">
        <v>229</v>
      </c>
      <c r="E250" s="369" t="s">
        <v>510</v>
      </c>
      <c r="F250" s="369"/>
      <c r="G250" s="86" t="s">
        <v>240</v>
      </c>
      <c r="H250" s="245">
        <v>2.96585</v>
      </c>
      <c r="I250" s="12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9" s="21" customFormat="1" ht="18.75" hidden="1">
      <c r="A251" s="89" t="s">
        <v>310</v>
      </c>
      <c r="B251" s="124" t="s">
        <v>228</v>
      </c>
      <c r="C251" s="110">
        <v>10</v>
      </c>
      <c r="D251" s="110"/>
      <c r="E251" s="110"/>
      <c r="F251" s="110"/>
      <c r="G251" s="87"/>
      <c r="H251" s="239">
        <f>H259+H252</f>
        <v>0</v>
      </c>
      <c r="I251" s="17"/>
    </row>
    <row r="252" spans="1:9" s="21" customFormat="1" ht="18.75" hidden="1">
      <c r="A252" s="89" t="s">
        <v>311</v>
      </c>
      <c r="B252" s="88" t="s">
        <v>228</v>
      </c>
      <c r="C252" s="111">
        <v>10</v>
      </c>
      <c r="D252" s="102" t="s">
        <v>229</v>
      </c>
      <c r="E252" s="110"/>
      <c r="F252" s="110"/>
      <c r="G252" s="102"/>
      <c r="H252" s="239">
        <f>H253</f>
        <v>0</v>
      </c>
      <c r="I252" s="17"/>
    </row>
    <row r="253" spans="1:9" s="21" customFormat="1" ht="54" customHeight="1" hidden="1">
      <c r="A253" s="89" t="s">
        <v>378</v>
      </c>
      <c r="B253" s="90" t="s">
        <v>228</v>
      </c>
      <c r="C253" s="110">
        <v>10</v>
      </c>
      <c r="D253" s="87" t="s">
        <v>229</v>
      </c>
      <c r="E253" s="280" t="s">
        <v>513</v>
      </c>
      <c r="F253" s="281" t="s">
        <v>437</v>
      </c>
      <c r="G253" s="87"/>
      <c r="H253" s="239">
        <f>H254</f>
        <v>0</v>
      </c>
      <c r="I253" s="17"/>
    </row>
    <row r="254" spans="1:9" s="21" customFormat="1" ht="68.25" customHeight="1" hidden="1">
      <c r="A254" s="112" t="s">
        <v>399</v>
      </c>
      <c r="B254" s="92" t="s">
        <v>228</v>
      </c>
      <c r="C254" s="99">
        <v>10</v>
      </c>
      <c r="D254" s="86" t="s">
        <v>229</v>
      </c>
      <c r="E254" s="289" t="s">
        <v>514</v>
      </c>
      <c r="F254" s="283" t="s">
        <v>437</v>
      </c>
      <c r="G254" s="88"/>
      <c r="H254" s="262">
        <f>H255</f>
        <v>0</v>
      </c>
      <c r="I254" s="17"/>
    </row>
    <row r="255" spans="1:9" s="21" customFormat="1" ht="42.75" customHeight="1" hidden="1">
      <c r="A255" s="234" t="s">
        <v>516</v>
      </c>
      <c r="B255" s="92" t="s">
        <v>228</v>
      </c>
      <c r="C255" s="99">
        <v>10</v>
      </c>
      <c r="D255" s="86" t="s">
        <v>229</v>
      </c>
      <c r="E255" s="289" t="s">
        <v>515</v>
      </c>
      <c r="F255" s="283" t="s">
        <v>437</v>
      </c>
      <c r="G255" s="88"/>
      <c r="H255" s="262">
        <f>H256</f>
        <v>0</v>
      </c>
      <c r="I255" s="17"/>
    </row>
    <row r="256" spans="1:9" s="21" customFormat="1" ht="20.25" customHeight="1" hidden="1">
      <c r="A256" s="100" t="s">
        <v>312</v>
      </c>
      <c r="B256" s="92" t="s">
        <v>228</v>
      </c>
      <c r="C256" s="99">
        <v>10</v>
      </c>
      <c r="D256" s="86" t="s">
        <v>229</v>
      </c>
      <c r="E256" s="289" t="s">
        <v>515</v>
      </c>
      <c r="F256" s="283" t="s">
        <v>517</v>
      </c>
      <c r="G256" s="86"/>
      <c r="H256" s="244">
        <f>H258+H257</f>
        <v>0</v>
      </c>
      <c r="I256" s="17"/>
    </row>
    <row r="257" spans="1:9" s="21" customFormat="1" ht="20.25" customHeight="1" hidden="1">
      <c r="A257" s="276" t="s">
        <v>442</v>
      </c>
      <c r="B257" s="92" t="s">
        <v>228</v>
      </c>
      <c r="C257" s="99">
        <v>10</v>
      </c>
      <c r="D257" s="86" t="s">
        <v>384</v>
      </c>
      <c r="E257" s="289" t="s">
        <v>518</v>
      </c>
      <c r="F257" s="283" t="s">
        <v>517</v>
      </c>
      <c r="G257" s="86" t="s">
        <v>238</v>
      </c>
      <c r="H257" s="244"/>
      <c r="I257" s="17"/>
    </row>
    <row r="258" spans="1:9" s="21" customFormat="1" ht="24.75" customHeight="1" hidden="1">
      <c r="A258" s="95" t="s">
        <v>313</v>
      </c>
      <c r="B258" s="92" t="s">
        <v>228</v>
      </c>
      <c r="C258" s="99">
        <v>10</v>
      </c>
      <c r="D258" s="86" t="s">
        <v>229</v>
      </c>
      <c r="E258" s="289" t="s">
        <v>515</v>
      </c>
      <c r="F258" s="283" t="s">
        <v>517</v>
      </c>
      <c r="G258" s="86" t="s">
        <v>314</v>
      </c>
      <c r="H258" s="245"/>
      <c r="I258" s="17"/>
    </row>
    <row r="259" spans="1:9" s="21" customFormat="1" ht="24.75" customHeight="1" hidden="1">
      <c r="A259" s="323" t="s">
        <v>422</v>
      </c>
      <c r="B259" s="131" t="s">
        <v>228</v>
      </c>
      <c r="C259" s="144">
        <v>10</v>
      </c>
      <c r="D259" s="134" t="s">
        <v>294</v>
      </c>
      <c r="E259" s="370" t="s">
        <v>538</v>
      </c>
      <c r="F259" s="370"/>
      <c r="G259" s="134"/>
      <c r="H259" s="250">
        <f>H260</f>
        <v>0</v>
      </c>
      <c r="I259" s="17"/>
    </row>
    <row r="260" spans="1:9" s="21" customFormat="1" ht="56.25" customHeight="1" hidden="1">
      <c r="A260" s="145" t="s">
        <v>394</v>
      </c>
      <c r="B260" s="131" t="s">
        <v>228</v>
      </c>
      <c r="C260" s="144">
        <v>10</v>
      </c>
      <c r="D260" s="134" t="s">
        <v>294</v>
      </c>
      <c r="E260" s="370" t="s">
        <v>493</v>
      </c>
      <c r="F260" s="370"/>
      <c r="G260" s="134"/>
      <c r="H260" s="250">
        <f>H261</f>
        <v>0</v>
      </c>
      <c r="I260" s="17"/>
    </row>
    <row r="261" spans="1:9" s="21" customFormat="1" ht="83.25" customHeight="1" hidden="1">
      <c r="A261" s="133" t="s">
        <v>395</v>
      </c>
      <c r="B261" s="131" t="s">
        <v>228</v>
      </c>
      <c r="C261" s="144">
        <v>10</v>
      </c>
      <c r="D261" s="134" t="s">
        <v>294</v>
      </c>
      <c r="E261" s="374" t="s">
        <v>539</v>
      </c>
      <c r="F261" s="374"/>
      <c r="G261" s="134"/>
      <c r="H261" s="250">
        <f>H263+H265+H267</f>
        <v>0</v>
      </c>
      <c r="I261" s="17"/>
    </row>
    <row r="262" spans="1:9" s="21" customFormat="1" ht="0.75" customHeight="1" hidden="1">
      <c r="A262" s="151" t="s">
        <v>550</v>
      </c>
      <c r="B262" s="131" t="s">
        <v>228</v>
      </c>
      <c r="C262" s="144">
        <v>10</v>
      </c>
      <c r="D262" s="134" t="s">
        <v>294</v>
      </c>
      <c r="E262" s="326" t="s">
        <v>540</v>
      </c>
      <c r="F262" s="329" t="s">
        <v>437</v>
      </c>
      <c r="G262" s="134"/>
      <c r="H262" s="250">
        <f>H263</f>
        <v>0</v>
      </c>
      <c r="I262" s="17"/>
    </row>
    <row r="263" spans="1:9" s="21" customFormat="1" ht="53.25" customHeight="1" hidden="1">
      <c r="A263" s="235" t="s">
        <v>108</v>
      </c>
      <c r="B263" s="131" t="s">
        <v>228</v>
      </c>
      <c r="C263" s="144">
        <v>10</v>
      </c>
      <c r="D263" s="134" t="s">
        <v>294</v>
      </c>
      <c r="E263" s="370" t="s">
        <v>109</v>
      </c>
      <c r="F263" s="370"/>
      <c r="G263" s="134"/>
      <c r="H263" s="250">
        <f>H264+H268+H270</f>
        <v>0</v>
      </c>
      <c r="I263" s="17"/>
    </row>
    <row r="264" spans="1:9" s="21" customFormat="1" ht="24.75" customHeight="1" hidden="1">
      <c r="A264" s="133" t="s">
        <v>313</v>
      </c>
      <c r="B264" s="131" t="s">
        <v>228</v>
      </c>
      <c r="C264" s="144">
        <v>10</v>
      </c>
      <c r="D264" s="134" t="s">
        <v>294</v>
      </c>
      <c r="E264" s="370" t="s">
        <v>109</v>
      </c>
      <c r="F264" s="370"/>
      <c r="G264" s="134" t="s">
        <v>314</v>
      </c>
      <c r="H264" s="250">
        <v>0</v>
      </c>
      <c r="I264" s="17" t="s">
        <v>110</v>
      </c>
    </row>
    <row r="265" spans="1:9" s="21" customFormat="1" ht="1.5" customHeight="1" hidden="1">
      <c r="A265" s="276" t="s">
        <v>434</v>
      </c>
      <c r="B265" s="131" t="s">
        <v>228</v>
      </c>
      <c r="C265" s="144">
        <v>10</v>
      </c>
      <c r="D265" s="134" t="s">
        <v>294</v>
      </c>
      <c r="E265" s="326" t="s">
        <v>432</v>
      </c>
      <c r="F265" s="326" t="s">
        <v>433</v>
      </c>
      <c r="G265" s="134"/>
      <c r="H265" s="250">
        <f>H266</f>
        <v>0</v>
      </c>
      <c r="I265" s="17"/>
    </row>
    <row r="266" spans="1:9" s="21" customFormat="1" ht="24.75" customHeight="1" hidden="1">
      <c r="A266" s="133" t="s">
        <v>313</v>
      </c>
      <c r="B266" s="131" t="s">
        <v>228</v>
      </c>
      <c r="C266" s="144">
        <v>10</v>
      </c>
      <c r="D266" s="134" t="s">
        <v>294</v>
      </c>
      <c r="E266" s="326" t="s">
        <v>435</v>
      </c>
      <c r="F266" s="326" t="s">
        <v>433</v>
      </c>
      <c r="G266" s="134" t="s">
        <v>314</v>
      </c>
      <c r="H266" s="250"/>
      <c r="I266" s="17"/>
    </row>
    <row r="267" spans="1:9" s="21" customFormat="1" ht="40.5" customHeight="1" hidden="1">
      <c r="A267" s="235" t="s">
        <v>111</v>
      </c>
      <c r="B267" s="131" t="s">
        <v>228</v>
      </c>
      <c r="C267" s="144">
        <v>10</v>
      </c>
      <c r="D267" s="134" t="s">
        <v>294</v>
      </c>
      <c r="E267" s="326" t="s">
        <v>540</v>
      </c>
      <c r="F267" s="330" t="s">
        <v>112</v>
      </c>
      <c r="G267" s="134"/>
      <c r="H267" s="250"/>
      <c r="I267" s="17"/>
    </row>
    <row r="268" spans="1:9" s="21" customFormat="1" ht="24.75" customHeight="1" hidden="1">
      <c r="A268" s="133" t="s">
        <v>313</v>
      </c>
      <c r="B268" s="131" t="s">
        <v>228</v>
      </c>
      <c r="C268" s="144">
        <v>10</v>
      </c>
      <c r="D268" s="134" t="s">
        <v>294</v>
      </c>
      <c r="E268" s="326" t="s">
        <v>540</v>
      </c>
      <c r="F268" s="330" t="s">
        <v>112</v>
      </c>
      <c r="G268" s="134" t="s">
        <v>314</v>
      </c>
      <c r="H268" s="250">
        <v>0</v>
      </c>
      <c r="I268" s="17" t="s">
        <v>274</v>
      </c>
    </row>
    <row r="269" spans="1:9" s="21" customFormat="1" ht="34.5" customHeight="1" hidden="1">
      <c r="A269" s="236" t="s">
        <v>113</v>
      </c>
      <c r="B269" s="131" t="s">
        <v>228</v>
      </c>
      <c r="C269" s="144">
        <v>10</v>
      </c>
      <c r="D269" s="134" t="s">
        <v>294</v>
      </c>
      <c r="E269" s="326" t="s">
        <v>540</v>
      </c>
      <c r="F269" s="330" t="s">
        <v>114</v>
      </c>
      <c r="G269" s="134"/>
      <c r="H269" s="250"/>
      <c r="I269" s="17"/>
    </row>
    <row r="270" spans="1:9" s="21" customFormat="1" ht="24.75" customHeight="1" hidden="1">
      <c r="A270" s="133" t="s">
        <v>313</v>
      </c>
      <c r="B270" s="131" t="s">
        <v>228</v>
      </c>
      <c r="C270" s="144">
        <v>10</v>
      </c>
      <c r="D270" s="134" t="s">
        <v>294</v>
      </c>
      <c r="E270" s="326" t="s">
        <v>540</v>
      </c>
      <c r="F270" s="330" t="s">
        <v>114</v>
      </c>
      <c r="G270" s="134" t="s">
        <v>314</v>
      </c>
      <c r="H270" s="250">
        <v>0</v>
      </c>
      <c r="I270" s="17" t="s">
        <v>68</v>
      </c>
    </row>
    <row r="271" spans="1:38" s="24" customFormat="1" ht="0.75" customHeight="1">
      <c r="A271" s="96" t="s">
        <v>318</v>
      </c>
      <c r="B271" s="88" t="s">
        <v>228</v>
      </c>
      <c r="C271" s="98">
        <v>11</v>
      </c>
      <c r="D271" s="88"/>
      <c r="E271" s="274"/>
      <c r="F271" s="275"/>
      <c r="G271" s="86"/>
      <c r="H271" s="242">
        <f>+H272</f>
        <v>0</v>
      </c>
      <c r="I271" s="22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</row>
    <row r="272" spans="1:38" s="24" customFormat="1" ht="18.75" hidden="1">
      <c r="A272" s="331" t="s">
        <v>423</v>
      </c>
      <c r="B272" s="88" t="s">
        <v>228</v>
      </c>
      <c r="C272" s="98">
        <v>11</v>
      </c>
      <c r="D272" s="88" t="s">
        <v>229</v>
      </c>
      <c r="E272" s="285"/>
      <c r="F272" s="272"/>
      <c r="G272" s="86"/>
      <c r="H272" s="242">
        <f>+H273</f>
        <v>0</v>
      </c>
      <c r="I272" s="22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</row>
    <row r="273" spans="1:38" s="40" customFormat="1" ht="75" hidden="1">
      <c r="A273" s="96" t="s">
        <v>115</v>
      </c>
      <c r="B273" s="88" t="s">
        <v>228</v>
      </c>
      <c r="C273" s="88" t="s">
        <v>319</v>
      </c>
      <c r="D273" s="88" t="s">
        <v>229</v>
      </c>
      <c r="E273" s="285" t="s">
        <v>541</v>
      </c>
      <c r="F273" s="272" t="s">
        <v>437</v>
      </c>
      <c r="G273" s="88"/>
      <c r="H273" s="242">
        <f>+H274</f>
        <v>0</v>
      </c>
      <c r="I273" s="47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</row>
    <row r="274" spans="1:38" s="24" customFormat="1" ht="81" customHeight="1" hidden="1">
      <c r="A274" s="94" t="s">
        <v>116</v>
      </c>
      <c r="B274" s="86" t="s">
        <v>228</v>
      </c>
      <c r="C274" s="86" t="s">
        <v>319</v>
      </c>
      <c r="D274" s="86" t="s">
        <v>229</v>
      </c>
      <c r="E274" s="282" t="s">
        <v>542</v>
      </c>
      <c r="F274" s="275" t="s">
        <v>437</v>
      </c>
      <c r="G274" s="86"/>
      <c r="H274" s="245">
        <f>+H276+H278</f>
        <v>0</v>
      </c>
      <c r="I274" s="22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</row>
    <row r="275" spans="1:38" s="24" customFormat="1" ht="37.5" hidden="1">
      <c r="A275" s="238" t="s">
        <v>279</v>
      </c>
      <c r="B275" s="86" t="s">
        <v>228</v>
      </c>
      <c r="C275" s="86" t="s">
        <v>319</v>
      </c>
      <c r="D275" s="86" t="s">
        <v>229</v>
      </c>
      <c r="E275" s="282" t="s">
        <v>543</v>
      </c>
      <c r="F275" s="275" t="s">
        <v>437</v>
      </c>
      <c r="G275" s="86"/>
      <c r="H275" s="245">
        <f>H276</f>
        <v>0</v>
      </c>
      <c r="I275" s="22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</row>
    <row r="276" spans="1:38" s="24" customFormat="1" ht="36" hidden="1">
      <c r="A276" s="150" t="s">
        <v>544</v>
      </c>
      <c r="B276" s="86" t="s">
        <v>228</v>
      </c>
      <c r="C276" s="86" t="s">
        <v>319</v>
      </c>
      <c r="D276" s="86" t="s">
        <v>229</v>
      </c>
      <c r="E276" s="282" t="s">
        <v>543</v>
      </c>
      <c r="F276" s="275" t="s">
        <v>545</v>
      </c>
      <c r="G276" s="86"/>
      <c r="H276" s="245"/>
      <c r="I276" s="22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</row>
    <row r="277" spans="1:38" s="24" customFormat="1" ht="18" customHeight="1">
      <c r="A277" s="276" t="s">
        <v>442</v>
      </c>
      <c r="B277" s="86" t="s">
        <v>228</v>
      </c>
      <c r="C277" s="86" t="s">
        <v>319</v>
      </c>
      <c r="D277" s="86" t="s">
        <v>229</v>
      </c>
      <c r="E277" s="282" t="s">
        <v>543</v>
      </c>
      <c r="F277" s="275" t="s">
        <v>545</v>
      </c>
      <c r="G277" s="86" t="s">
        <v>238</v>
      </c>
      <c r="H277" s="245">
        <v>5</v>
      </c>
      <c r="I277" s="22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</row>
    <row r="278" spans="1:38" s="24" customFormat="1" ht="37.5" hidden="1">
      <c r="A278" s="95" t="s">
        <v>379</v>
      </c>
      <c r="B278" s="86" t="s">
        <v>228</v>
      </c>
      <c r="C278" s="86" t="s">
        <v>319</v>
      </c>
      <c r="D278" s="86" t="s">
        <v>229</v>
      </c>
      <c r="E278" s="332" t="s">
        <v>386</v>
      </c>
      <c r="F278" s="275" t="s">
        <v>334</v>
      </c>
      <c r="G278" s="86"/>
      <c r="H278" s="245">
        <f>+H279</f>
        <v>0</v>
      </c>
      <c r="I278" s="22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</row>
    <row r="279" spans="1:38" s="24" customFormat="1" ht="18.75" hidden="1">
      <c r="A279" s="276" t="s">
        <v>442</v>
      </c>
      <c r="B279" s="7" t="s">
        <v>228</v>
      </c>
      <c r="C279" s="15" t="s">
        <v>319</v>
      </c>
      <c r="D279" s="15" t="s">
        <v>229</v>
      </c>
      <c r="E279" s="282" t="s">
        <v>387</v>
      </c>
      <c r="F279" s="275" t="s">
        <v>334</v>
      </c>
      <c r="G279" s="15" t="s">
        <v>238</v>
      </c>
      <c r="H279" s="245"/>
      <c r="I279" s="22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</row>
    <row r="280" spans="1:38" s="24" customFormat="1" ht="18.75">
      <c r="A280" s="126" t="s">
        <v>400</v>
      </c>
      <c r="B280" s="118" t="s">
        <v>228</v>
      </c>
      <c r="C280" s="118" t="s">
        <v>290</v>
      </c>
      <c r="D280" s="127"/>
      <c r="E280" s="371"/>
      <c r="F280" s="371"/>
      <c r="G280" s="118"/>
      <c r="H280" s="263">
        <f>H281</f>
        <v>1.369</v>
      </c>
      <c r="I280" s="22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</row>
    <row r="281" spans="1:38" s="24" customFormat="1" ht="18.75">
      <c r="A281" s="84" t="s">
        <v>401</v>
      </c>
      <c r="B281" s="7" t="s">
        <v>228</v>
      </c>
      <c r="C281" s="7" t="s">
        <v>290</v>
      </c>
      <c r="D281" s="15" t="s">
        <v>229</v>
      </c>
      <c r="E281" s="368"/>
      <c r="F281" s="368"/>
      <c r="G281" s="7"/>
      <c r="H281" s="264">
        <f>H282</f>
        <v>1.369</v>
      </c>
      <c r="I281" s="22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</row>
    <row r="282" spans="1:38" s="24" customFormat="1" ht="56.25">
      <c r="A282" s="96" t="s">
        <v>117</v>
      </c>
      <c r="B282" s="7" t="s">
        <v>228</v>
      </c>
      <c r="C282" s="7" t="s">
        <v>290</v>
      </c>
      <c r="D282" s="15" t="s">
        <v>229</v>
      </c>
      <c r="E282" s="368" t="s">
        <v>547</v>
      </c>
      <c r="F282" s="368"/>
      <c r="G282" s="7"/>
      <c r="H282" s="264">
        <f>H283</f>
        <v>1.369</v>
      </c>
      <c r="I282" s="22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</row>
    <row r="283" spans="1:38" s="24" customFormat="1" ht="56.25">
      <c r="A283" s="94" t="s">
        <v>177</v>
      </c>
      <c r="B283" s="7" t="s">
        <v>228</v>
      </c>
      <c r="C283" s="7" t="s">
        <v>290</v>
      </c>
      <c r="D283" s="15" t="s">
        <v>229</v>
      </c>
      <c r="E283" s="368" t="s">
        <v>548</v>
      </c>
      <c r="F283" s="368"/>
      <c r="G283" s="7"/>
      <c r="H283" s="264">
        <f>H285</f>
        <v>1.369</v>
      </c>
      <c r="I283" s="22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</row>
    <row r="284" spans="1:38" s="24" customFormat="1" ht="18.75">
      <c r="A284" s="238" t="s">
        <v>280</v>
      </c>
      <c r="B284" s="7" t="s">
        <v>228</v>
      </c>
      <c r="C284" s="7" t="s">
        <v>290</v>
      </c>
      <c r="D284" s="15" t="s">
        <v>229</v>
      </c>
      <c r="E284" s="15" t="s">
        <v>546</v>
      </c>
      <c r="F284" s="15" t="s">
        <v>437</v>
      </c>
      <c r="G284" s="7"/>
      <c r="H284" s="264">
        <f>H285</f>
        <v>1.369</v>
      </c>
      <c r="I284" s="22"/>
      <c r="J284" s="23" t="s">
        <v>281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</row>
    <row r="285" spans="1:38" s="24" customFormat="1" ht="18.75">
      <c r="A285" s="84" t="s">
        <v>380</v>
      </c>
      <c r="B285" s="7" t="s">
        <v>228</v>
      </c>
      <c r="C285" s="7" t="s">
        <v>290</v>
      </c>
      <c r="D285" s="15" t="s">
        <v>229</v>
      </c>
      <c r="E285" s="368" t="s">
        <v>549</v>
      </c>
      <c r="F285" s="368"/>
      <c r="G285" s="7"/>
      <c r="H285" s="264">
        <f>H286</f>
        <v>1.369</v>
      </c>
      <c r="I285" s="22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</row>
    <row r="286" spans="1:38" s="24" customFormat="1" ht="18.75">
      <c r="A286" s="84" t="s">
        <v>382</v>
      </c>
      <c r="B286" s="7" t="s">
        <v>228</v>
      </c>
      <c r="C286" s="7" t="s">
        <v>290</v>
      </c>
      <c r="D286" s="15" t="s">
        <v>229</v>
      </c>
      <c r="E286" s="368" t="s">
        <v>549</v>
      </c>
      <c r="F286" s="368"/>
      <c r="G286" s="7" t="s">
        <v>381</v>
      </c>
      <c r="H286" s="264">
        <v>1.369</v>
      </c>
      <c r="I286" s="22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</row>
    <row r="287" spans="1:38" s="24" customFormat="1" ht="18.75">
      <c r="A287" s="6"/>
      <c r="B287" s="8"/>
      <c r="C287" s="8"/>
      <c r="D287" s="41"/>
      <c r="E287" s="42"/>
      <c r="F287" s="43"/>
      <c r="G287" s="8"/>
      <c r="H287" s="44"/>
      <c r="I287" s="22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</row>
    <row r="288" spans="1:38" s="24" customFormat="1" ht="18.75">
      <c r="A288" s="6"/>
      <c r="B288" s="8"/>
      <c r="C288" s="8"/>
      <c r="D288" s="41"/>
      <c r="E288" s="42"/>
      <c r="F288" s="43"/>
      <c r="G288" s="8"/>
      <c r="H288" s="44"/>
      <c r="I288" s="22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</row>
    <row r="289" spans="1:38" s="24" customFormat="1" ht="18.75">
      <c r="A289" s="6"/>
      <c r="B289" s="8"/>
      <c r="C289" s="8"/>
      <c r="D289" s="41"/>
      <c r="E289" s="42"/>
      <c r="F289" s="43"/>
      <c r="G289" s="8"/>
      <c r="H289" s="44"/>
      <c r="I289" s="22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</row>
    <row r="290" spans="1:38" s="24" customFormat="1" ht="18.75">
      <c r="A290" s="6"/>
      <c r="B290" s="8"/>
      <c r="C290" s="8"/>
      <c r="D290" s="41"/>
      <c r="E290" s="42"/>
      <c r="F290" s="43"/>
      <c r="G290" s="8"/>
      <c r="H290" s="44"/>
      <c r="I290" s="22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</row>
    <row r="291" spans="1:38" s="24" customFormat="1" ht="18.75">
      <c r="A291" s="6"/>
      <c r="B291" s="8"/>
      <c r="C291" s="8"/>
      <c r="D291" s="41"/>
      <c r="E291" s="42"/>
      <c r="F291" s="43"/>
      <c r="G291" s="8"/>
      <c r="H291" s="44"/>
      <c r="I291" s="22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</row>
    <row r="292" spans="1:38" s="24" customFormat="1" ht="18.75">
      <c r="A292" s="6"/>
      <c r="B292" s="8"/>
      <c r="C292" s="8"/>
      <c r="D292" s="41"/>
      <c r="E292" s="42"/>
      <c r="F292" s="43"/>
      <c r="G292" s="8"/>
      <c r="H292" s="44"/>
      <c r="I292" s="22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</row>
    <row r="293" spans="1:38" s="24" customFormat="1" ht="18.75">
      <c r="A293" s="6"/>
      <c r="B293" s="8"/>
      <c r="C293" s="8"/>
      <c r="D293" s="41"/>
      <c r="E293" s="42"/>
      <c r="F293" s="43"/>
      <c r="G293" s="8"/>
      <c r="H293" s="44"/>
      <c r="I293" s="22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</row>
    <row r="294" spans="1:38" s="24" customFormat="1" ht="18.75">
      <c r="A294" s="6"/>
      <c r="B294" s="8"/>
      <c r="C294" s="8"/>
      <c r="D294" s="41"/>
      <c r="E294" s="42"/>
      <c r="F294" s="43"/>
      <c r="G294" s="8"/>
      <c r="H294" s="44"/>
      <c r="I294" s="22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</row>
    <row r="295" spans="1:38" s="24" customFormat="1" ht="18.75">
      <c r="A295" s="6"/>
      <c r="B295" s="8"/>
      <c r="C295" s="8"/>
      <c r="D295" s="41"/>
      <c r="E295" s="42"/>
      <c r="F295" s="43"/>
      <c r="G295" s="8"/>
      <c r="H295" s="44"/>
      <c r="I295" s="22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</row>
    <row r="296" spans="1:38" s="24" customFormat="1" ht="18.75">
      <c r="A296" s="6"/>
      <c r="B296" s="8"/>
      <c r="C296" s="8"/>
      <c r="D296" s="41"/>
      <c r="E296" s="42"/>
      <c r="F296" s="43"/>
      <c r="G296" s="8"/>
      <c r="H296" s="44"/>
      <c r="I296" s="22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</row>
    <row r="297" spans="1:38" s="24" customFormat="1" ht="18.75">
      <c r="A297" s="6"/>
      <c r="B297" s="8"/>
      <c r="C297" s="8"/>
      <c r="D297" s="41"/>
      <c r="E297" s="42"/>
      <c r="F297" s="43"/>
      <c r="G297" s="8"/>
      <c r="H297" s="44"/>
      <c r="I297" s="22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</row>
    <row r="298" spans="1:38" s="24" customFormat="1" ht="18.75">
      <c r="A298" s="6"/>
      <c r="B298" s="8"/>
      <c r="C298" s="8"/>
      <c r="D298" s="41"/>
      <c r="E298" s="42"/>
      <c r="F298" s="43"/>
      <c r="G298" s="8"/>
      <c r="H298" s="44"/>
      <c r="I298" s="22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</row>
    <row r="299" spans="1:38" s="24" customFormat="1" ht="18.75">
      <c r="A299" s="6"/>
      <c r="B299" s="8"/>
      <c r="C299" s="8"/>
      <c r="D299" s="41"/>
      <c r="E299" s="42"/>
      <c r="F299" s="43"/>
      <c r="G299" s="8"/>
      <c r="H299" s="44"/>
      <c r="I299" s="22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</row>
    <row r="300" spans="1:38" s="24" customFormat="1" ht="18.75">
      <c r="A300" s="6"/>
      <c r="B300" s="8"/>
      <c r="C300" s="8"/>
      <c r="D300" s="41"/>
      <c r="E300" s="42"/>
      <c r="F300" s="43"/>
      <c r="G300" s="8"/>
      <c r="H300" s="44"/>
      <c r="I300" s="22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</row>
    <row r="301" spans="1:38" s="24" customFormat="1" ht="18.75">
      <c r="A301" s="6"/>
      <c r="B301" s="8"/>
      <c r="C301" s="8"/>
      <c r="D301" s="41"/>
      <c r="E301" s="42"/>
      <c r="F301" s="43"/>
      <c r="G301" s="8"/>
      <c r="H301" s="44"/>
      <c r="I301" s="22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</row>
    <row r="302" spans="1:38" s="24" customFormat="1" ht="18.75">
      <c r="A302" s="6"/>
      <c r="B302" s="8"/>
      <c r="C302" s="8"/>
      <c r="D302" s="41"/>
      <c r="E302" s="42"/>
      <c r="F302" s="43"/>
      <c r="G302" s="8"/>
      <c r="H302" s="44"/>
      <c r="I302" s="22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</row>
    <row r="303" spans="1:38" s="24" customFormat="1" ht="18.75">
      <c r="A303" s="6"/>
      <c r="B303" s="8"/>
      <c r="C303" s="8"/>
      <c r="D303" s="41"/>
      <c r="E303" s="42"/>
      <c r="F303" s="43"/>
      <c r="G303" s="8"/>
      <c r="H303" s="44"/>
      <c r="I303" s="22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</row>
    <row r="304" spans="1:38" s="24" customFormat="1" ht="18.75">
      <c r="A304" s="6"/>
      <c r="B304" s="8"/>
      <c r="C304" s="8"/>
      <c r="D304" s="41"/>
      <c r="E304" s="42"/>
      <c r="F304" s="43"/>
      <c r="G304" s="8"/>
      <c r="H304" s="44"/>
      <c r="I304" s="22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</row>
    <row r="305" spans="1:38" s="24" customFormat="1" ht="18.75">
      <c r="A305" s="6"/>
      <c r="B305" s="8"/>
      <c r="C305" s="8"/>
      <c r="D305" s="41"/>
      <c r="E305" s="42"/>
      <c r="F305" s="43"/>
      <c r="G305" s="8"/>
      <c r="H305" s="44"/>
      <c r="I305" s="22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</row>
    <row r="306" spans="1:38" s="24" customFormat="1" ht="18.75">
      <c r="A306" s="6"/>
      <c r="B306" s="8"/>
      <c r="C306" s="8"/>
      <c r="D306" s="41"/>
      <c r="E306" s="42"/>
      <c r="F306" s="43"/>
      <c r="G306" s="8"/>
      <c r="H306" s="44"/>
      <c r="I306" s="22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</row>
    <row r="307" spans="1:38" s="24" customFormat="1" ht="18.75">
      <c r="A307" s="6"/>
      <c r="B307" s="8"/>
      <c r="C307" s="8"/>
      <c r="D307" s="41"/>
      <c r="E307" s="42"/>
      <c r="F307" s="43"/>
      <c r="G307" s="8"/>
      <c r="H307" s="44"/>
      <c r="I307" s="22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</row>
    <row r="308" spans="1:38" s="24" customFormat="1" ht="18.75">
      <c r="A308" s="6"/>
      <c r="B308" s="8"/>
      <c r="C308" s="8"/>
      <c r="D308" s="41"/>
      <c r="E308" s="42"/>
      <c r="F308" s="43"/>
      <c r="G308" s="8"/>
      <c r="H308" s="44"/>
      <c r="I308" s="22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</row>
    <row r="309" spans="1:38" s="24" customFormat="1" ht="18.75">
      <c r="A309" s="6"/>
      <c r="B309" s="8"/>
      <c r="C309" s="8"/>
      <c r="D309" s="41"/>
      <c r="E309" s="42"/>
      <c r="F309" s="43"/>
      <c r="G309" s="8"/>
      <c r="H309" s="44"/>
      <c r="I309" s="22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</row>
    <row r="310" spans="1:38" s="24" customFormat="1" ht="18.75">
      <c r="A310" s="6"/>
      <c r="B310" s="8"/>
      <c r="C310" s="8"/>
      <c r="D310" s="41"/>
      <c r="E310" s="42"/>
      <c r="F310" s="43"/>
      <c r="G310" s="8"/>
      <c r="H310" s="44"/>
      <c r="I310" s="22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</row>
    <row r="311" spans="1:38" s="24" customFormat="1" ht="18.75">
      <c r="A311" s="6"/>
      <c r="B311" s="8"/>
      <c r="C311" s="8"/>
      <c r="D311" s="41"/>
      <c r="E311" s="42"/>
      <c r="F311" s="43"/>
      <c r="G311" s="8"/>
      <c r="H311" s="44"/>
      <c r="I311" s="22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</row>
    <row r="312" spans="1:38" s="24" customFormat="1" ht="18.75">
      <c r="A312" s="6"/>
      <c r="B312" s="8"/>
      <c r="C312" s="8"/>
      <c r="D312" s="41"/>
      <c r="E312" s="42"/>
      <c r="F312" s="43"/>
      <c r="G312" s="8"/>
      <c r="H312" s="44"/>
      <c r="I312" s="22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</row>
    <row r="313" spans="1:38" s="24" customFormat="1" ht="18.75">
      <c r="A313" s="6"/>
      <c r="B313" s="8"/>
      <c r="C313" s="8"/>
      <c r="D313" s="41"/>
      <c r="E313" s="42"/>
      <c r="F313" s="43"/>
      <c r="G313" s="8"/>
      <c r="H313" s="44"/>
      <c r="I313" s="22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</row>
    <row r="314" spans="1:38" s="24" customFormat="1" ht="18.75">
      <c r="A314" s="6"/>
      <c r="B314" s="8"/>
      <c r="C314" s="8"/>
      <c r="D314" s="41"/>
      <c r="E314" s="42"/>
      <c r="F314" s="43"/>
      <c r="G314" s="8"/>
      <c r="H314" s="44"/>
      <c r="I314" s="22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</row>
    <row r="315" spans="1:38" s="24" customFormat="1" ht="18.75">
      <c r="A315" s="6"/>
      <c r="B315" s="8"/>
      <c r="C315" s="8"/>
      <c r="D315" s="41"/>
      <c r="E315" s="42"/>
      <c r="F315" s="43"/>
      <c r="G315" s="8"/>
      <c r="H315" s="44"/>
      <c r="I315" s="22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</row>
    <row r="316" spans="1:38" s="24" customFormat="1" ht="18.75">
      <c r="A316" s="6"/>
      <c r="B316" s="8"/>
      <c r="C316" s="8"/>
      <c r="D316" s="41"/>
      <c r="E316" s="42"/>
      <c r="F316" s="43"/>
      <c r="G316" s="8"/>
      <c r="H316" s="44"/>
      <c r="I316" s="22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</row>
    <row r="317" spans="1:38" s="24" customFormat="1" ht="18.75">
      <c r="A317" s="6"/>
      <c r="B317" s="8"/>
      <c r="C317" s="8"/>
      <c r="D317" s="41"/>
      <c r="E317" s="42"/>
      <c r="F317" s="43"/>
      <c r="G317" s="8"/>
      <c r="H317" s="44"/>
      <c r="I317" s="22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</row>
  </sheetData>
  <sheetProtection/>
  <mergeCells count="73">
    <mergeCell ref="A5:H5"/>
    <mergeCell ref="A6:G6"/>
    <mergeCell ref="A1:H1"/>
    <mergeCell ref="A2:H2"/>
    <mergeCell ref="A3:H3"/>
    <mergeCell ref="A4:H4"/>
    <mergeCell ref="E105:F105"/>
    <mergeCell ref="E106:F106"/>
    <mergeCell ref="A7:G7"/>
    <mergeCell ref="A8:H8"/>
    <mergeCell ref="E51:F51"/>
    <mergeCell ref="E57:F57"/>
    <mergeCell ref="E80:F80"/>
    <mergeCell ref="E82:F82"/>
    <mergeCell ref="E83:F83"/>
    <mergeCell ref="E100:F100"/>
    <mergeCell ref="E102:F102"/>
    <mergeCell ref="E103:F103"/>
    <mergeCell ref="E136:F136"/>
    <mergeCell ref="E137:F137"/>
    <mergeCell ref="E107:F107"/>
    <mergeCell ref="E109:F109"/>
    <mergeCell ref="E117:F117"/>
    <mergeCell ref="E118:F118"/>
    <mergeCell ref="E119:F119"/>
    <mergeCell ref="E131:F131"/>
    <mergeCell ref="E132:F132"/>
    <mergeCell ref="E133:F133"/>
    <mergeCell ref="E134:F134"/>
    <mergeCell ref="E135:F135"/>
    <mergeCell ref="E173:F173"/>
    <mergeCell ref="E174:F174"/>
    <mergeCell ref="E138:F138"/>
    <mergeCell ref="E140:F140"/>
    <mergeCell ref="E141:F141"/>
    <mergeCell ref="E162:F162"/>
    <mergeCell ref="E208:F208"/>
    <mergeCell ref="E164:F164"/>
    <mergeCell ref="E165:F165"/>
    <mergeCell ref="E166:F166"/>
    <mergeCell ref="E167:F167"/>
    <mergeCell ref="E170:F170"/>
    <mergeCell ref="E171:F171"/>
    <mergeCell ref="E248:F248"/>
    <mergeCell ref="E240:F240"/>
    <mergeCell ref="E241:F241"/>
    <mergeCell ref="E175:F175"/>
    <mergeCell ref="E176:F176"/>
    <mergeCell ref="E181:F181"/>
    <mergeCell ref="E185:F185"/>
    <mergeCell ref="E186:F186"/>
    <mergeCell ref="E187:F187"/>
    <mergeCell ref="E207:F207"/>
    <mergeCell ref="E280:F280"/>
    <mergeCell ref="E233:F233"/>
    <mergeCell ref="E234:F234"/>
    <mergeCell ref="E261:F261"/>
    <mergeCell ref="E263:F263"/>
    <mergeCell ref="E243:F243"/>
    <mergeCell ref="E244:F244"/>
    <mergeCell ref="E245:F245"/>
    <mergeCell ref="E246:F246"/>
    <mergeCell ref="E247:F247"/>
    <mergeCell ref="E286:F286"/>
    <mergeCell ref="E281:F281"/>
    <mergeCell ref="E282:F282"/>
    <mergeCell ref="E283:F283"/>
    <mergeCell ref="E285:F285"/>
    <mergeCell ref="E249:F249"/>
    <mergeCell ref="E250:F250"/>
    <mergeCell ref="E259:F259"/>
    <mergeCell ref="E260:F260"/>
    <mergeCell ref="E264:F264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75" right="0.2" top="0.2" bottom="0.2" header="0.2" footer="0.2"/>
  <pageSetup horizontalDpi="600" verticalDpi="600" orientation="portrait" paperSize="9" scale="41" r:id="rId4"/>
  <rowBreaks count="1" manualBreakCount="1">
    <brk id="177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31.57421875" style="65" customWidth="1"/>
    <col min="2" max="2" width="49.7109375" style="66" customWidth="1"/>
    <col min="3" max="3" width="11.421875" style="67" customWidth="1"/>
    <col min="4" max="5" width="9.140625" style="64" customWidth="1"/>
    <col min="6" max="6" width="10.00390625" style="64" bestFit="1" customWidth="1"/>
    <col min="7" max="16384" width="9.140625" style="64" customWidth="1"/>
  </cols>
  <sheetData>
    <row r="1" spans="2:3" s="339" customFormat="1" ht="15">
      <c r="B1" s="354" t="s">
        <v>179</v>
      </c>
      <c r="C1" s="395"/>
    </row>
    <row r="2" spans="1:6" s="48" customFormat="1" ht="15.75" customHeight="1">
      <c r="A2" s="396" t="s">
        <v>577</v>
      </c>
      <c r="B2" s="396"/>
      <c r="C2" s="396"/>
      <c r="D2" s="57"/>
      <c r="E2" s="57"/>
      <c r="F2" s="57"/>
    </row>
    <row r="3" spans="1:6" s="48" customFormat="1" ht="15.75" customHeight="1">
      <c r="A3" s="396" t="s">
        <v>578</v>
      </c>
      <c r="B3" s="396"/>
      <c r="C3" s="396"/>
      <c r="D3" s="57"/>
      <c r="E3" s="57"/>
      <c r="F3" s="57"/>
    </row>
    <row r="4" spans="1:6" s="49" customFormat="1" ht="16.5" customHeight="1">
      <c r="A4" s="397" t="s">
        <v>556</v>
      </c>
      <c r="B4" s="397"/>
      <c r="C4" s="397"/>
      <c r="D4" s="58"/>
      <c r="E4" s="58"/>
      <c r="F4" s="58"/>
    </row>
    <row r="5" spans="1:6" s="49" customFormat="1" ht="16.5" customHeight="1">
      <c r="A5" s="352" t="s">
        <v>581</v>
      </c>
      <c r="B5" s="352"/>
      <c r="C5" s="352"/>
      <c r="D5" s="58"/>
      <c r="E5" s="58"/>
      <c r="F5" s="58"/>
    </row>
    <row r="6" spans="1:3" s="56" customFormat="1" ht="15.75">
      <c r="A6" s="53"/>
      <c r="B6" s="398" t="s">
        <v>582</v>
      </c>
      <c r="C6" s="398"/>
    </row>
    <row r="7" spans="1:3" s="56" customFormat="1" ht="15.75">
      <c r="A7" s="53"/>
      <c r="B7" s="55" t="s">
        <v>584</v>
      </c>
      <c r="C7" s="55"/>
    </row>
    <row r="8" spans="1:3" s="68" customFormat="1" ht="18.75">
      <c r="A8" s="353" t="s">
        <v>180</v>
      </c>
      <c r="B8" s="353"/>
      <c r="C8" s="353"/>
    </row>
    <row r="9" spans="1:3" s="68" customFormat="1" ht="38.25" customHeight="1">
      <c r="A9" s="394" t="s">
        <v>583</v>
      </c>
      <c r="B9" s="394"/>
      <c r="C9" s="394"/>
    </row>
    <row r="10" spans="1:3" s="68" customFormat="1" ht="18.75">
      <c r="A10" s="59"/>
      <c r="B10" s="61"/>
      <c r="C10" s="69"/>
    </row>
    <row r="11" spans="1:3" s="68" customFormat="1" ht="18.75">
      <c r="A11" s="59"/>
      <c r="C11" s="340" t="s">
        <v>558</v>
      </c>
    </row>
    <row r="12" spans="1:3" s="72" customFormat="1" ht="36" customHeight="1">
      <c r="A12" s="341" t="s">
        <v>222</v>
      </c>
      <c r="B12" s="341" t="s">
        <v>324</v>
      </c>
      <c r="C12" s="342" t="s">
        <v>371</v>
      </c>
    </row>
    <row r="13" spans="1:3" s="72" customFormat="1" ht="0.75" customHeight="1" hidden="1">
      <c r="A13" s="343" t="s">
        <v>181</v>
      </c>
      <c r="B13" s="344" t="s">
        <v>182</v>
      </c>
      <c r="C13" s="345">
        <f>C14+C19+C24</f>
        <v>567800</v>
      </c>
    </row>
    <row r="14" spans="1:3" s="72" customFormat="1" ht="0.75" customHeight="1" hidden="1">
      <c r="A14" s="346" t="s">
        <v>183</v>
      </c>
      <c r="B14" s="347" t="s">
        <v>184</v>
      </c>
      <c r="C14" s="345">
        <f>+C15+C17</f>
        <v>0</v>
      </c>
    </row>
    <row r="15" spans="1:3" s="72" customFormat="1" ht="31.5" hidden="1">
      <c r="A15" s="348" t="s">
        <v>185</v>
      </c>
      <c r="B15" s="349" t="s">
        <v>186</v>
      </c>
      <c r="C15" s="345">
        <f>+C16</f>
        <v>0</v>
      </c>
    </row>
    <row r="16" spans="1:3" s="72" customFormat="1" ht="47.25" hidden="1">
      <c r="A16" s="348" t="s">
        <v>210</v>
      </c>
      <c r="B16" s="349" t="s">
        <v>211</v>
      </c>
      <c r="C16" s="350"/>
    </row>
    <row r="17" spans="1:3" s="72" customFormat="1" ht="47.25" hidden="1">
      <c r="A17" s="348" t="s">
        <v>187</v>
      </c>
      <c r="B17" s="349" t="s">
        <v>188</v>
      </c>
      <c r="C17" s="345">
        <f>+C18</f>
        <v>0</v>
      </c>
    </row>
    <row r="18" spans="1:3" s="72" customFormat="1" ht="25.5" customHeight="1" hidden="1">
      <c r="A18" s="348" t="s">
        <v>212</v>
      </c>
      <c r="B18" s="349" t="s">
        <v>213</v>
      </c>
      <c r="C18" s="350">
        <v>0</v>
      </c>
    </row>
    <row r="19" spans="1:3" s="72" customFormat="1" ht="31.5" hidden="1">
      <c r="A19" s="346" t="s">
        <v>189</v>
      </c>
      <c r="B19" s="347" t="s">
        <v>190</v>
      </c>
      <c r="C19" s="345">
        <f>+C20+C22</f>
        <v>567800</v>
      </c>
    </row>
    <row r="20" spans="1:3" s="72" customFormat="1" ht="47.25" hidden="1">
      <c r="A20" s="348" t="s">
        <v>191</v>
      </c>
      <c r="B20" s="349" t="s">
        <v>192</v>
      </c>
      <c r="C20" s="345">
        <f>C21</f>
        <v>567800</v>
      </c>
    </row>
    <row r="21" spans="1:3" s="72" customFormat="1" ht="66" customHeight="1" hidden="1">
      <c r="A21" s="348" t="s">
        <v>214</v>
      </c>
      <c r="B21" s="349" t="s">
        <v>215</v>
      </c>
      <c r="C21" s="350">
        <v>567800</v>
      </c>
    </row>
    <row r="22" spans="1:3" s="72" customFormat="1" ht="63" hidden="1">
      <c r="A22" s="348" t="s">
        <v>193</v>
      </c>
      <c r="B22" s="349" t="s">
        <v>194</v>
      </c>
      <c r="C22" s="345">
        <f>C23</f>
        <v>0</v>
      </c>
    </row>
    <row r="23" spans="1:3" s="72" customFormat="1" ht="63" hidden="1">
      <c r="A23" s="348" t="s">
        <v>216</v>
      </c>
      <c r="B23" s="349" t="s">
        <v>217</v>
      </c>
      <c r="C23" s="350">
        <v>0</v>
      </c>
    </row>
    <row r="24" spans="1:3" s="72" customFormat="1" ht="31.5">
      <c r="A24" s="346" t="s">
        <v>195</v>
      </c>
      <c r="B24" s="347" t="s">
        <v>196</v>
      </c>
      <c r="C24" s="345">
        <f>C25+C29</f>
        <v>0</v>
      </c>
    </row>
    <row r="25" spans="1:3" s="72" customFormat="1" ht="18">
      <c r="A25" s="348" t="s">
        <v>197</v>
      </c>
      <c r="B25" s="349" t="s">
        <v>198</v>
      </c>
      <c r="C25" s="345">
        <f>C26</f>
        <v>-9472642.41</v>
      </c>
    </row>
    <row r="26" spans="1:3" s="72" customFormat="1" ht="36.75" customHeight="1">
      <c r="A26" s="348" t="s">
        <v>199</v>
      </c>
      <c r="B26" s="349" t="s">
        <v>200</v>
      </c>
      <c r="C26" s="345">
        <f>C27</f>
        <v>-9472642.41</v>
      </c>
    </row>
    <row r="27" spans="1:3" s="72" customFormat="1" ht="37.5" customHeight="1">
      <c r="A27" s="348" t="s">
        <v>201</v>
      </c>
      <c r="B27" s="349" t="s">
        <v>202</v>
      </c>
      <c r="C27" s="345">
        <f>C28</f>
        <v>-9472642.41</v>
      </c>
    </row>
    <row r="28" spans="1:5" s="72" customFormat="1" ht="39.75" customHeight="1">
      <c r="A28" s="348" t="s">
        <v>218</v>
      </c>
      <c r="B28" s="349" t="s">
        <v>579</v>
      </c>
      <c r="C28" s="350">
        <v>-9472642.41</v>
      </c>
      <c r="E28" s="351"/>
    </row>
    <row r="29" spans="1:3" s="72" customFormat="1" ht="20.25" customHeight="1">
      <c r="A29" s="348" t="s">
        <v>203</v>
      </c>
      <c r="B29" s="349" t="s">
        <v>204</v>
      </c>
      <c r="C29" s="345">
        <f>C30</f>
        <v>9472642.41</v>
      </c>
    </row>
    <row r="30" spans="1:3" s="72" customFormat="1" ht="32.25" customHeight="1">
      <c r="A30" s="348" t="s">
        <v>205</v>
      </c>
      <c r="B30" s="349" t="s">
        <v>206</v>
      </c>
      <c r="C30" s="345">
        <f>C31</f>
        <v>9472642.41</v>
      </c>
    </row>
    <row r="31" spans="1:3" s="72" customFormat="1" ht="39.75" customHeight="1">
      <c r="A31" s="348" t="s">
        <v>207</v>
      </c>
      <c r="B31" s="349" t="s">
        <v>208</v>
      </c>
      <c r="C31" s="345">
        <f>C32</f>
        <v>9472642.41</v>
      </c>
    </row>
    <row r="32" spans="1:6" s="72" customFormat="1" ht="38.25" customHeight="1">
      <c r="A32" s="348" t="s">
        <v>219</v>
      </c>
      <c r="B32" s="349" t="s">
        <v>580</v>
      </c>
      <c r="C32" s="350">
        <v>9472642.41</v>
      </c>
      <c r="F32" s="351"/>
    </row>
    <row r="33" spans="1:3" s="72" customFormat="1" ht="18.75">
      <c r="A33" s="81"/>
      <c r="B33" s="82"/>
      <c r="C33" s="83"/>
    </row>
    <row r="34" spans="1:3" s="72" customFormat="1" ht="18.75">
      <c r="A34" s="81"/>
      <c r="B34" s="82"/>
      <c r="C34" s="83"/>
    </row>
    <row r="35" spans="1:3" s="72" customFormat="1" ht="18.75">
      <c r="A35" s="81"/>
      <c r="B35" s="82"/>
      <c r="C35" s="83"/>
    </row>
    <row r="36" spans="1:3" s="72" customFormat="1" ht="18.75">
      <c r="A36" s="81"/>
      <c r="B36" s="82"/>
      <c r="C36" s="83"/>
    </row>
    <row r="37" spans="1:3" s="72" customFormat="1" ht="18.75">
      <c r="A37" s="81"/>
      <c r="B37" s="82"/>
      <c r="C37" s="83"/>
    </row>
    <row r="38" spans="1:3" s="72" customFormat="1" ht="18.75">
      <c r="A38" s="81"/>
      <c r="B38" s="82"/>
      <c r="C38" s="83"/>
    </row>
    <row r="39" spans="1:3" s="72" customFormat="1" ht="18.75">
      <c r="A39" s="81"/>
      <c r="B39" s="82"/>
      <c r="C39" s="83"/>
    </row>
    <row r="40" spans="1:3" s="72" customFormat="1" ht="18.75">
      <c r="A40" s="81"/>
      <c r="B40" s="82"/>
      <c r="C40" s="83"/>
    </row>
    <row r="41" spans="1:3" s="72" customFormat="1" ht="18.75">
      <c r="A41" s="81"/>
      <c r="B41" s="82"/>
      <c r="C41" s="83"/>
    </row>
    <row r="42" spans="1:3" s="72" customFormat="1" ht="18.75">
      <c r="A42" s="81"/>
      <c r="B42" s="82"/>
      <c r="C42" s="83"/>
    </row>
    <row r="43" spans="1:3" s="72" customFormat="1" ht="18.75">
      <c r="A43" s="81"/>
      <c r="B43" s="82"/>
      <c r="C43" s="83"/>
    </row>
    <row r="44" spans="1:3" s="72" customFormat="1" ht="18.75">
      <c r="A44" s="81"/>
      <c r="B44" s="82"/>
      <c r="C44" s="83"/>
    </row>
  </sheetData>
  <sheetProtection/>
  <mergeCells count="8">
    <mergeCell ref="A8:C8"/>
    <mergeCell ref="A9:C9"/>
    <mergeCell ref="B1:C1"/>
    <mergeCell ref="A2:C2"/>
    <mergeCell ref="A3:C3"/>
    <mergeCell ref="A4:C4"/>
    <mergeCell ref="A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GBuh</cp:lastModifiedBy>
  <cp:lastPrinted>2017-05-02T13:46:15Z</cp:lastPrinted>
  <dcterms:created xsi:type="dcterms:W3CDTF">2014-10-25T07:35:49Z</dcterms:created>
  <dcterms:modified xsi:type="dcterms:W3CDTF">2017-05-02T13:46:50Z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