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1 (2)" sheetId="1" r:id="rId1"/>
    <sheet name="Прил.3 (2)" sheetId="2" r:id="rId2"/>
    <sheet name="Прил.4 (2)" sheetId="3" r:id="rId3"/>
    <sheet name="Прил. 5 (2)" sheetId="4" r:id="rId4"/>
    <sheet name="Прил.6 (2)" sheetId="5" r:id="rId5"/>
    <sheet name="Прил.7 (2)" sheetId="6" r:id="rId6"/>
    <sheet name="Прил8 (2)" sheetId="7" r:id="rId7"/>
  </sheets>
  <definedNames>
    <definedName name="_xlnm.Print_Area" localSheetId="3">'Прил. 5 (2)'!$A$1:$I$215</definedName>
    <definedName name="_xlnm.Print_Area" localSheetId="4">'Прил.6 (2)'!$A$1:$I$229</definedName>
    <definedName name="_xlnm.Print_Area" localSheetId="6">'Прил8 (2)'!$A$1:$N$50</definedName>
  </definedNames>
  <calcPr fullCalcOnLoad="1"/>
</workbook>
</file>

<file path=xl/sharedStrings.xml><?xml version="1.0" encoding="utf-8"?>
<sst xmlns="http://schemas.openxmlformats.org/spreadsheetml/2006/main" count="2859" uniqueCount="624">
  <si>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</si>
  <si>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</si>
  <si>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</si>
  <si>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</si>
  <si>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</si>
  <si>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2 00  00000  00  0000  000</t>
  </si>
  <si>
    <t>БЕЗВОЗМЕЗДНЫЕ ПОСТУПЛЕНИЯ</t>
  </si>
  <si>
    <t>202  00000  00  0000  000</t>
  </si>
  <si>
    <t>202  01000  00  0000  151</t>
  </si>
  <si>
    <t>Дотации бюджетам субъектов Российской Федерации и муниципальных образований</t>
  </si>
  <si>
    <t>202  01001  00  0000  151</t>
  </si>
  <si>
    <t>Дотации на выравнивание бюджетной обеспеченности</t>
  </si>
  <si>
    <t>202  01001  10  0000  151</t>
  </si>
  <si>
    <t>202  01003  00  0000  151</t>
  </si>
  <si>
    <t>Дотации бюджетам на поддержку мер по обеспечению сбалансированности бюджетов</t>
  </si>
  <si>
    <t>202  01003  10  0000  151</t>
  </si>
  <si>
    <t>Дотации бюджетам поселений на поддержку мер по обеспечению сбалансированности бюджетов</t>
  </si>
  <si>
    <t>202  02000  00  0000  151</t>
  </si>
  <si>
    <t>Субсидии бюджетам субъектов Российской Федерации и муниципальных образований (межбюджетные субсидии)</t>
  </si>
  <si>
    <t>202  02999  00  0000  151</t>
  </si>
  <si>
    <t>202  02999  10  0000  151</t>
  </si>
  <si>
    <t xml:space="preserve">Субсидии бюджетам поселений на частичное возмещение расходов на предоставление мер социальной поддержки  работникам муниципальных учреждений культуры </t>
  </si>
  <si>
    <t xml:space="preserve">Субсидии бюджетам поселений на осуществление рсходов на обеспечение равной доступности услуг общественного транспорта для отдельных категорий граждан  </t>
  </si>
  <si>
    <t>202  03000  00  0000  151</t>
  </si>
  <si>
    <t xml:space="preserve">Субвенции бюджетам субъектов Российской Федерации и муниципальных образований </t>
  </si>
  <si>
    <t>202  03003  00  0000  151</t>
  </si>
  <si>
    <t>Субвенции бюджетам на государственную регистрацию актов гражданского состояния</t>
  </si>
  <si>
    <t>202  03003  10  0000  151</t>
  </si>
  <si>
    <t>Субвенции бюджетам поселений на государственную регистрацию актов гражданского состояния</t>
  </si>
  <si>
    <t>202  03015  00  0000  151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</si>
  <si>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</si>
  <si>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202  03015  10  0000  151</t>
  </si>
  <si>
    <t xml:space="preserve">                              от " 18 " декабря  2012 г. № 47 </t>
  </si>
  <si>
    <t xml:space="preserve">               Глушковского района Курской области  на 2013 год и плановый период 2014 и 2015 годов"</t>
  </si>
  <si>
    <t xml:space="preserve">                                         от " 18 "декабря  2012г. № 47 </t>
  </si>
  <si>
    <t xml:space="preserve">Поступления доходов в  бюджет муниципального образования                        «поселок Теткино » Глушковского района Курской области в 2013 году и на плановый период 2014 и 2015 годов </t>
  </si>
  <si>
    <t xml:space="preserve"> Глушковского района Курской области  на 2013 г. </t>
  </si>
  <si>
    <t xml:space="preserve">и плановый период 2014 и 2015 годов               </t>
  </si>
  <si>
    <t>от 18 декабря 2012 года № 47</t>
  </si>
  <si>
    <t>Субсидия юридическим лицам на транспортную доступность</t>
  </si>
  <si>
    <t>505 37 00</t>
  </si>
  <si>
    <t>324</t>
  </si>
  <si>
    <t xml:space="preserve">           "О бюджете муниципального образования "поселок Теткино"</t>
  </si>
  <si>
    <t xml:space="preserve">  Глушковского района Курской области  на 2013 год и плановый период 2014 и 2015 годов"</t>
  </si>
  <si>
    <t xml:space="preserve">               от " 18 "  декабря  2012г. № 47</t>
  </si>
  <si>
    <t xml:space="preserve">                      к решению собрания депутатов муниципального</t>
  </si>
  <si>
    <t xml:space="preserve"> образования "поселок Теткино" Глушковского района Курской области</t>
  </si>
  <si>
    <t xml:space="preserve">Расходы на выплату персоналу в целях обеспечения выполнения функций органами местного самоуправления, казенными учреждениями  </t>
  </si>
  <si>
    <t xml:space="preserve">                            муниципального образования "Нижнемордокский  сельсовет"</t>
  </si>
  <si>
    <t xml:space="preserve">                                           " Нижнемордокский сельсовет "  на 2010 год"</t>
  </si>
  <si>
    <t xml:space="preserve">202 04014 10 0000 151 </t>
  </si>
  <si>
    <t>202 04014 00 0000 151</t>
  </si>
  <si>
    <t>ДОХОДЫ ВСЕГО</t>
  </si>
  <si>
    <t xml:space="preserve">                                         от " 19  "    ноября    2009г. № 26</t>
  </si>
  <si>
    <t xml:space="preserve">                          Приложение    №   5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</si>
  <si>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</si>
  <si>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</si>
  <si>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Приложение    №   6</t>
  </si>
  <si>
    <t xml:space="preserve">                                                                                  Приложение № 1</t>
  </si>
  <si>
    <t xml:space="preserve">      к  решению  собрания депутатов муниципального </t>
  </si>
  <si>
    <t>ИСТОЧНИКИ ВНУТРЕННЕГО ФИНАНСИРОВАНИЯ ДЕФИЦИТОВ БЮДЖЕТОВ</t>
  </si>
  <si>
    <t xml:space="preserve"> 01 03 00 00 00 0000 000</t>
  </si>
  <si>
    <t xml:space="preserve">Бюджетные кредиты от других бюджетов бюджетной системы Российской Федерации </t>
  </si>
  <si>
    <t xml:space="preserve"> 01 03 00 00 00 0000 700</t>
  </si>
  <si>
    <t xml:space="preserve"> бюджета муниципального образования " поселок Теткино"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</si>
  <si>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</si>
  <si>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  физических  лиц с доходов, полученных в виде выигрышей и призов в проводимых конкурсах, играх и других мероприятиях  в целях рекламы товаров, работ и услуг, процентных доходов по вкладам в банках, в виде материальной выгоды от экономии н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</si>
  <si>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</si>
  <si>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 xml:space="preserve">   муниципального образования "поселок Теткино"Глушковского района Курской области</t>
  </si>
  <si>
    <t xml:space="preserve"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</si>
  <si>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</t>
  </si>
  <si>
    <t>Выплата пенсий за выслугу лет и доплат к пенсиям муниципальных гражданских служащих Курской области</t>
  </si>
  <si>
    <t>Предоставление гражданам субсидий на оплату жилого помещения  и коммунальных услуг за счет средств областного бюджета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</si>
  <si>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</si>
  <si>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Расходы на выплаты персоналу  органов местного самоуправления</t>
  </si>
  <si>
    <t>Фонд оплаты труда и страховые взносы</t>
  </si>
  <si>
    <t>Руководство и управление в сфере установленных функций органов местного самоуправления</t>
  </si>
  <si>
    <t>Иные выплаты персоналу, за исключением фонда оплаты труда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</si>
  <si>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</si>
  <si>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</si>
  <si>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</si>
  <si>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Закупка товаров, работ, услуг в сфере   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</si>
  <si>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</si>
  <si>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</si>
  <si>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</si>
  <si>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</si>
  <si>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</si>
  <si>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обязательных платежей в бюджетную систему Российской Федерации</t>
  </si>
  <si>
    <t>850</t>
  </si>
  <si>
    <t>851</t>
  </si>
  <si>
    <t>Уплата прочих налогов, сборов и иных обязательных платежей</t>
  </si>
  <si>
    <t>852</t>
  </si>
  <si>
    <t xml:space="preserve"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</t>
  </si>
  <si>
    <t>000</t>
  </si>
  <si>
    <t>Средства, получаемые 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</t>
  </si>
  <si>
    <t>Обьем привлечения  средств в 2013 году (тыс.рублей)</t>
  </si>
  <si>
    <t>Обьем привлечения  средств в 2014 году (тыс.рублей)</t>
  </si>
  <si>
    <t>Обьем погашения  средств в 2013 году (тыс.рублей)</t>
  </si>
  <si>
    <t>Обьем погашения  средств в 2014 году (тыс.рублей)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</si>
  <si>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</si>
  <si>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</si>
  <si>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</si>
  <si>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</t>
  </si>
  <si>
    <t xml:space="preserve"> бюджета муниципального образования "поселок Теткино" </t>
  </si>
  <si>
    <t>Администрация МО "поселок Теткино"     Глушковского района Курской области</t>
  </si>
  <si>
    <t xml:space="preserve">                            муниципального образования "поселок Теткино"</t>
  </si>
  <si>
    <t>Получение бюджетных кредитов от других бджетов бюджетной системы Российской Федерации в валюте Российской Федерации</t>
  </si>
  <si>
    <t xml:space="preserve">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</si>
  <si>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</si>
  <si>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</si>
  <si>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</si>
  <si>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01 03 00 00 10 0000 810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</si>
  <si>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</si>
  <si>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</si>
  <si>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Увеличение прочих  остатков средств бюджетов</t>
  </si>
  <si>
    <t xml:space="preserve"> 01 05 02 01 00 0000 510 </t>
  </si>
  <si>
    <t>Увеличение прочих остатков денежных  средств бюджетов</t>
  </si>
  <si>
    <t xml:space="preserve"> 01 05 02 01 10 0000 510 </t>
  </si>
  <si>
    <t>Увеличение прочих остатков денежных  средств бюджетов поселений</t>
  </si>
  <si>
    <t xml:space="preserve"> 01 05 00 00 00 0000 600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</si>
  <si>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</si>
  <si>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</si>
  <si>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</si>
  <si>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</si>
  <si>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</si>
  <si>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Сумма     2015 год</t>
  </si>
  <si>
    <t xml:space="preserve">          Ведомственная структура расходов бюджета муниципального образования "поселок Теткино" Глушковского района Курской области на 2013 год и плановый период 2014 и 2015 годов</t>
  </si>
  <si>
    <t>Сумма        2015 год</t>
  </si>
  <si>
    <t>"поселок Теткино" Глушковского района Курской области на 2013  год и плановый период 2014 и 2015 годов "</t>
  </si>
  <si>
    <t>бюджета  муниципального образования" поселок Теткино" Глушковского района Курской области на 2013 год и плановый период 2014 и 2015 годов</t>
  </si>
  <si>
    <t>Обьем привлечения  средств в 2015 году (тыс.рублей)</t>
  </si>
  <si>
    <t>Обьем погашения  средств в 2015 году (тыс.рублей)</t>
  </si>
  <si>
    <t xml:space="preserve">            "поселок Теткино" Глушковского района Курской области на 2013  год и плановый период 2014 и 2015 годов "</t>
  </si>
  <si>
    <t xml:space="preserve"> муниципального образования" поселок Теткино" Глушковского района Курской области на 2013 год и плановый период 2014 и 2015 годов"</t>
  </si>
  <si>
    <t>1.1 перечень подлежащих предоставлению муниципальных гарантий в 2013 году и плановый период 2014 и 2015 годов</t>
  </si>
  <si>
    <t>муниципальных гарантий по возможным гарантийным случаям в 2013 году и плановый период 2014 и 2015 годов</t>
  </si>
  <si>
    <t>Уменьшение прочих остатков денежных средств бюджетов поселений</t>
  </si>
  <si>
    <t>ВСЕГО РАСХОДОВ</t>
  </si>
  <si>
    <t>002 00 00</t>
  </si>
  <si>
    <t>002 04 00</t>
  </si>
  <si>
    <t>Межбюджетные трансферты</t>
  </si>
  <si>
    <t>521 02 18</t>
  </si>
  <si>
    <t>Обеспечение проведения выборов и референдумов</t>
  </si>
  <si>
    <t>07</t>
  </si>
  <si>
    <t>Проведение выборов и референдумов</t>
  </si>
  <si>
    <t>Сельское хозяйство и рыболовство</t>
  </si>
  <si>
    <t>Федеральная целевая программа "Социальное развитие села до 2012 года"</t>
  </si>
  <si>
    <t>1001100</t>
  </si>
  <si>
    <t>Бюджетные инвестиции</t>
  </si>
  <si>
    <t>Областная целевая программа "Социальное развитие села на 2004-2012 годы"</t>
  </si>
  <si>
    <t>5222500</t>
  </si>
  <si>
    <t>Условно утверждённые расходы</t>
  </si>
  <si>
    <t>Обеспечение мероприятий  по капремонту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</si>
  <si>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</si>
  <si>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переселению граждан  из аварийного жилфонда за счет средств,  поступивших от Государственной корпорации  Фонд содействия реформированию жилищно-коммунального хозяйства.</t>
  </si>
  <si>
    <t>Обеспечение мероприятий  по капитальному  ремонту  многоквартирных домов за счет средств, поступивших от государственной корпорации Фонд содействия  реформированию  жилищно-коммунального хозяйства</t>
  </si>
  <si>
    <t>Обеспечение  мероприятий  по капитальному  ремонту  многоквартирных домов и переселению граждан из аварийного  жилищного фонда за счет средств бюджетов</t>
  </si>
  <si>
    <t>Обеспечение  мероприятий  по капитальному  ремонту  многоквартирных домов  за счет средств бюджетов</t>
  </si>
  <si>
    <t>795 01 00</t>
  </si>
  <si>
    <t>Капитальный ремонт  государственного жилищного фонда субъекта РФ и муниципального жилищного фонда.</t>
  </si>
  <si>
    <t>200</t>
  </si>
  <si>
    <t>Доплаты к пенсиям, дополнительное пенсионное обеспечение</t>
  </si>
  <si>
    <t>Социальная помощь</t>
  </si>
  <si>
    <t xml:space="preserve">Осуществление первичного воинского учета на территориях, где отсутствуют военные комиссариаты </t>
  </si>
  <si>
    <t>Целевые программы муниципальных образований</t>
  </si>
  <si>
    <t>Глава поселка Теткино</t>
  </si>
  <si>
    <t>Бершов С.А.</t>
  </si>
  <si>
    <t xml:space="preserve">                                                      Приложение    №   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</si>
  <si>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</si>
  <si>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</si>
  <si>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202  03999  00  0000  151</t>
  </si>
  <si>
    <t>202  03999  10  0000  151</t>
  </si>
  <si>
    <t>120</t>
  </si>
  <si>
    <t>121</t>
  </si>
  <si>
    <t>122</t>
  </si>
  <si>
    <t xml:space="preserve">Субвенции бюджетам поселений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  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</si>
  <si>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</si>
  <si>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</si>
  <si>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</t>
  </si>
  <si>
    <t xml:space="preserve"> </t>
  </si>
  <si>
    <t>тыс.руб.</t>
  </si>
  <si>
    <t>202  04000  00  0000 151</t>
  </si>
  <si>
    <t>Иные межбюджетные трансферты</t>
  </si>
  <si>
    <t xml:space="preserve"> наименование</t>
  </si>
  <si>
    <t>раздел</t>
  </si>
  <si>
    <t>подраз</t>
  </si>
  <si>
    <t>ЦС</t>
  </si>
  <si>
    <t>ВР</t>
  </si>
  <si>
    <t>О1</t>
  </si>
  <si>
    <t>ООООООО</t>
  </si>
  <si>
    <t>ООО</t>
  </si>
  <si>
    <t>О4</t>
  </si>
  <si>
    <t>О2</t>
  </si>
  <si>
    <t>Социальная политика</t>
  </si>
  <si>
    <t>Общегосударственные вопросы</t>
  </si>
  <si>
    <t>Молодежная политика и оздоровление детей</t>
  </si>
  <si>
    <t>Код админ-ной подчиненности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</si>
  <si>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</si>
  <si>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</si>
  <si>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</si>
  <si>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</si>
  <si>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</si>
  <si>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001</t>
  </si>
  <si>
    <t>Код бюджетной классификации Российской Федерации</t>
  </si>
  <si>
    <t>Наименование источников финансирования дефицита бюджета</t>
  </si>
  <si>
    <t>Источники  внутреннего финансирования дефицита</t>
  </si>
  <si>
    <t>НАЛОГИ НА ИМУЩЕСТВО</t>
  </si>
  <si>
    <t>АДМИНИСТРАТИВНЫЕ ПЛАТЕЖИ И СБОРЫ</t>
  </si>
  <si>
    <t>ПРОЧИЕ НЕНАЛОГОВЫЕ ДОХОДЫ</t>
  </si>
  <si>
    <t>Субвенции бюджетам поселений на предоставление гражданам субсидий на оплату жилого помещения и коммунальных услуг</t>
  </si>
  <si>
    <t>О5</t>
  </si>
  <si>
    <t>жилищное хоз-во</t>
  </si>
  <si>
    <t>Пенсионное обеспечение</t>
  </si>
  <si>
    <t>ОО1</t>
  </si>
  <si>
    <t>Функционирование исполнительных органов госвласти</t>
  </si>
  <si>
    <t>Центральный аппарат</t>
  </si>
  <si>
    <t>Поддержка жилищного хозяйства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</si>
  <si>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</si>
  <si>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</si>
  <si>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</si>
  <si>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Организационно-воспитательная работа с молодежью</t>
  </si>
  <si>
    <t>Физкультурно-оздоровительная работа и спортивные мероприятия</t>
  </si>
  <si>
    <t xml:space="preserve">                                               к решению  собрания депутатов</t>
  </si>
  <si>
    <t xml:space="preserve">   Программа  муниципальных внутренних заимствований  местного </t>
  </si>
  <si>
    <t>№п/п</t>
  </si>
  <si>
    <t xml:space="preserve">муниципального образования "поселок Теткино"  </t>
  </si>
  <si>
    <t xml:space="preserve">                                                   Глушковского района Курской области</t>
  </si>
  <si>
    <t xml:space="preserve">"поселок Теткино" Глушковского района Курской области </t>
  </si>
  <si>
    <t>1.</t>
  </si>
  <si>
    <t>2.</t>
  </si>
  <si>
    <t>3.</t>
  </si>
  <si>
    <t>Функционирование высшего должностного лица субъекта Российской Федерации и муниципального образования</t>
  </si>
  <si>
    <t>03</t>
  </si>
  <si>
    <t>01</t>
  </si>
  <si>
    <t>14</t>
  </si>
  <si>
    <t>04</t>
  </si>
  <si>
    <t>Мероприятия по обеспечению мобилизационной готовности экономики</t>
  </si>
  <si>
    <t>Выполнение функций органами местного самоуправления</t>
  </si>
  <si>
    <t>500</t>
  </si>
  <si>
    <t>09</t>
  </si>
  <si>
    <t>10</t>
  </si>
  <si>
    <t>08</t>
  </si>
  <si>
    <t>006</t>
  </si>
  <si>
    <t>12</t>
  </si>
  <si>
    <t>003</t>
  </si>
  <si>
    <t>05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</si>
  <si>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</si>
  <si>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</si>
  <si>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</si>
  <si>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</si>
  <si>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Физическая культура и спорт</t>
  </si>
  <si>
    <t>005</t>
  </si>
  <si>
    <t>02</t>
  </si>
  <si>
    <t>Библиотеки</t>
  </si>
  <si>
    <t>1.Привлечение внутреннихзаимствований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</si>
  <si>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</si>
  <si>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</si>
  <si>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</si>
  <si>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 кредитных организаций</t>
  </si>
  <si>
    <t>Итого</t>
  </si>
  <si>
    <t>2.Погашение внутренних заимствований</t>
  </si>
  <si>
    <t>01 05 02 00 00 0000 500</t>
  </si>
  <si>
    <t>Уменьшение  остатков средств бюджетов</t>
  </si>
  <si>
    <t>01 00 00 00 00 0000 000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</si>
  <si>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</si>
  <si>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</si>
  <si>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</si>
  <si>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11</t>
  </si>
  <si>
    <t xml:space="preserve">Реализация  государственных функций  связанных с  общегосударственным управлением </t>
  </si>
  <si>
    <t>0920000</t>
  </si>
  <si>
    <t>0920300</t>
  </si>
  <si>
    <t>Компенсация выпадающих доходов,организациям, предоставляющим населению жилищные услуги по тарифам, не обеспеч.возмещение издержек</t>
  </si>
  <si>
    <t>субсидия юридическим лицам</t>
  </si>
  <si>
    <t>Безвозмездные перечисления организациям</t>
  </si>
  <si>
    <t>Безвозмездные  перечисления  государственным и муниципальным организациям</t>
  </si>
  <si>
    <t>3500100</t>
  </si>
  <si>
    <t>0980100</t>
  </si>
  <si>
    <t>0980101</t>
  </si>
  <si>
    <t>0980200</t>
  </si>
  <si>
    <t>0980201</t>
  </si>
  <si>
    <t>3500200</t>
  </si>
  <si>
    <t>Коммунальное  хоз-во</t>
  </si>
  <si>
    <t xml:space="preserve">   к решению собрания депутатов муниципального образования</t>
  </si>
  <si>
    <t xml:space="preserve">  "поселок Теткино" Глушковского района Курской области</t>
  </si>
  <si>
    <t xml:space="preserve"> "О бюджете муниципального образования "поселок Теткино"</t>
  </si>
  <si>
    <t xml:space="preserve">Субсидии местным бюджетам   для  долевого финансирования расходов по возмещению затрат на уплату процентов по кредитам, полученным медицинскими и фармацевтическими работниками организаций муниципальной системы здравоохранения, признанными в установленном </t>
  </si>
  <si>
    <t>Поддержка коммунального хозяйства</t>
  </si>
  <si>
    <t>Руководство и управление в сфере установленных функций</t>
  </si>
  <si>
    <t>Компенсация выпадающих доходов,организациям, предоставляющим населению  услуги теплоснабжения по тарифам, не обеспеч.возмещение издержек</t>
  </si>
  <si>
    <t>Глушковского района Курской области</t>
  </si>
  <si>
    <t>(в редакции решения Представительного  собрания</t>
  </si>
  <si>
    <t>от  " ____ "  ____________  2007г. № ____</t>
  </si>
  <si>
    <t>Перечень главных администраторов источников  внутреннего финансирования дефицита</t>
  </si>
  <si>
    <t>код главы</t>
  </si>
  <si>
    <t>Код группы, подгруппы, статьи и вида источников</t>
  </si>
  <si>
    <t xml:space="preserve">Наименование </t>
  </si>
  <si>
    <t xml:space="preserve">                                                                                                 Приложение №3</t>
  </si>
  <si>
    <t xml:space="preserve">к решению собрания  депутатов </t>
  </si>
  <si>
    <t xml:space="preserve">                                                      Приложение    №   4</t>
  </si>
  <si>
    <t xml:space="preserve">                                        "О проекте бюджета муниципального образования</t>
  </si>
  <si>
    <t>Компенсация выпадающих доходов,организациям, предоставляющим населению  услуги водоснабжения и водоотведения по тарифам, не обеспеч.возмещение издержек</t>
  </si>
  <si>
    <t>Субсидии юридическим лицам</t>
  </si>
  <si>
    <t>Мероприятия в области коммунального хозяйства</t>
  </si>
  <si>
    <t>Безвозмездные перечисления государственным и муниципальным организациям</t>
  </si>
  <si>
    <t>3510000</t>
  </si>
  <si>
    <t>3510200</t>
  </si>
  <si>
    <t>3510300</t>
  </si>
  <si>
    <t>3510500</t>
  </si>
  <si>
    <t>Проведение мероприятий для детей и молодежи</t>
  </si>
  <si>
    <t>Социальные выплаты</t>
  </si>
  <si>
    <t>Региональные целевые программы</t>
  </si>
  <si>
    <t xml:space="preserve">Целевые программы муниципальных  образований </t>
  </si>
  <si>
    <t>1040000</t>
  </si>
  <si>
    <t>1040200</t>
  </si>
  <si>
    <t>5220000</t>
  </si>
  <si>
    <t>7950000</t>
  </si>
  <si>
    <t xml:space="preserve">                                                         к решению собрания депутатов</t>
  </si>
  <si>
    <t>тыс. рублей</t>
  </si>
  <si>
    <t>1 00 00000 00 0000 000</t>
  </si>
  <si>
    <t xml:space="preserve">   Курской области на 2013 год и плановый период 2014 и 2015 годов"</t>
  </si>
  <si>
    <t xml:space="preserve">                от "18 "декабря 2012 г. № 47</t>
  </si>
  <si>
    <t>Глушковского района Курской области на 2013 г. и плановый период 2014 и 2015 гг</t>
  </si>
  <si>
    <t>НАЛОГОВЫЕ И НЕНАЛОГОВЫЕ ДОХОДЫ</t>
  </si>
  <si>
    <t>1 01 00000 00 0000 000</t>
  </si>
  <si>
    <t>1 01 02000 01 0000 110</t>
  </si>
  <si>
    <t>1 01 02010 01 0000 110</t>
  </si>
  <si>
    <t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</si>
  <si>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</si>
  <si>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1 01 02022 01 0000 110</t>
  </si>
  <si>
    <t>1 01 02010 01 1000 110</t>
  </si>
  <si>
    <t>002 00 02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</si>
  <si>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</si>
  <si>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</si>
  <si>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</si>
  <si>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</si>
  <si>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 xml:space="preserve">"О  бюджете муниципального образования 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</si>
  <si>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</si>
  <si>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</si>
  <si>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</si>
  <si>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</si>
  <si>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общего пользования местного значения</t>
  </si>
  <si>
    <t>315 01 02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</si>
  <si>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</si>
  <si>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</si>
  <si>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1 05 00000 00 0000 000</t>
  </si>
  <si>
    <t>1 05 03000 01 0000 110</t>
  </si>
  <si>
    <t>Единый сельскохозяйственный налог</t>
  </si>
  <si>
    <t>1 06 00000 00 0000 000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</si>
  <si>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</si>
  <si>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</si>
  <si>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</si>
  <si>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</si>
  <si>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</si>
  <si>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</si>
  <si>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</si>
  <si>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</si>
  <si>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</si>
  <si>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</si>
  <si>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</si>
  <si>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</si>
  <si>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</si>
  <si>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</si>
  <si>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</si>
  <si>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</si>
  <si>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</si>
  <si>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00</t>
  </si>
  <si>
    <t xml:space="preserve">Физическая культура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</si>
  <si>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</si>
  <si>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</si>
  <si>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</si>
  <si>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</si>
  <si>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</si>
  <si>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</si>
  <si>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</si>
  <si>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</si>
  <si>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1 11 02000 00 0000 120</t>
  </si>
  <si>
    <t>Доходы от размещения средств бюджетов</t>
  </si>
  <si>
    <t>1 11 02033 10 0000 120</t>
  </si>
  <si>
    <t>Доходы от размещения временно свободных средств бюджетов поселений</t>
  </si>
  <si>
    <t>1 11 03000 00 0000 120</t>
  </si>
  <si>
    <t>Проценты, полученные от предоставления бюджетных кредитов внутри страны</t>
  </si>
  <si>
    <t>1 11 03050 10 0000 120</t>
  </si>
  <si>
    <t xml:space="preserve">Расходы на выплату персоналу органов местного самоуправления </t>
  </si>
  <si>
    <t>Другие общегосударственные расходы</t>
  </si>
  <si>
    <t>092 00 00</t>
  </si>
  <si>
    <t>Закупка товаров, работ и услуг для муниципальных  нужд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</si>
  <si>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</si>
  <si>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                      </t>
  </si>
  <si>
    <t>" О бюджете муниципального образования</t>
  </si>
  <si>
    <t xml:space="preserve">         муниципального образования "поселок Теткино" Глушковского района Курской области</t>
  </si>
  <si>
    <t>Приложение № 7</t>
  </si>
  <si>
    <t xml:space="preserve">          " О бюджете муниципального образования</t>
  </si>
  <si>
    <t>Приложение № 8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</si>
  <si>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</si>
  <si>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</si>
  <si>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>1 11 05010 00 0000 120</t>
  </si>
  <si>
    <t>Сумма     2013 год</t>
  </si>
  <si>
    <t>Сумма     2014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</si>
  <si>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</si>
  <si>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</si>
  <si>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13</t>
  </si>
  <si>
    <t>1 11 05025 10 0000 120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</si>
  <si>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поселений (за исключением земельных участков муниципальных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</si>
  <si>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</si>
  <si>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автономных учреждений)</t>
  </si>
  <si>
    <t>1 11 05035 10 0000 120</t>
  </si>
  <si>
    <t>Сумма   2015 год</t>
  </si>
  <si>
    <t xml:space="preserve">                                              на 2013 год и плановый период 2014 и 2015 годов</t>
  </si>
  <si>
    <t>Глушковского района Курской области на 2013 год и плановый период 2014 и 2015 гг.</t>
  </si>
  <si>
    <t>1 11 05013 10 0000 120</t>
  </si>
  <si>
    <t>1 14 06013 10 0000 430</t>
  </si>
  <si>
    <t>Распределение расходов муниципального бюджета на 2013 год и плановый период 2014 и 2015 годов по разделам и подразделам, целевым статьям и видам расходов классификации расхода бюджета РФ</t>
  </si>
  <si>
    <t>831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</si>
  <si>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</si>
  <si>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</si>
  <si>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</si>
  <si>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</si>
  <si>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</si>
  <si>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1 11 08000 00 0000 120</t>
  </si>
  <si>
    <t>1 11 08050 10 0000 120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</si>
  <si>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</si>
  <si>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</si>
  <si>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</si>
  <si>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</si>
  <si>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</si>
  <si>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</si>
  <si>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1 13 00000 00 0000 000</t>
  </si>
  <si>
    <t>ДОХОДЫ ОТ ОКАЗАНИЯ ПЛАТНЫХ УСЛУГ И КОМПЕНСАЦИИ ЗАТРАТ ГОСУДАРСТВА</t>
  </si>
  <si>
    <t>Коммунальное хозяйство</t>
  </si>
  <si>
    <t>Бюджетные инвестиции  в объекты капитального строительства сбственности муниципальных образований</t>
  </si>
  <si>
    <t>1 13 03000 00 0000 130</t>
  </si>
  <si>
    <t>Прочие доходы от оказания платных услуг и компенсации затрат государства</t>
  </si>
  <si>
    <t>1 13 03050 10 0000 130</t>
  </si>
  <si>
    <t>Прочие доходы от оказания платных услуг  получателями средств бюджетов поселений и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</si>
  <si>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</si>
  <si>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</si>
  <si>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</si>
  <si>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</si>
  <si>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1 14 01050 10 0000 410</t>
  </si>
  <si>
    <t>Доходы от продажи квартир, находящихся в собственности поселений</t>
  </si>
  <si>
    <t>1 14 02000 00 0000 000</t>
  </si>
  <si>
    <t>Сумма   2013 год</t>
  </si>
  <si>
    <t>Сумма   2014 год</t>
  </si>
  <si>
    <r>
      <t>Дотации бюджетам поселений на выравнивание бюджетной обеспеченности (</t>
    </r>
    <r>
      <rPr>
        <sz val="8"/>
        <rFont val="Times New Roman"/>
        <family val="1"/>
      </rPr>
      <t>район</t>
    </r>
    <r>
      <rPr>
        <sz val="11"/>
        <rFont val="Times New Roman"/>
        <family val="1"/>
      </rPr>
      <t>)</t>
    </r>
  </si>
  <si>
    <t>110</t>
  </si>
  <si>
    <t>111</t>
  </si>
  <si>
    <t>000 00 00</t>
  </si>
  <si>
    <t>020 00 00</t>
  </si>
  <si>
    <t>Проведение выборов в представительные органы муниципального образования</t>
  </si>
  <si>
    <t>020 00 02</t>
  </si>
  <si>
    <t>092 03 00</t>
  </si>
  <si>
    <t>Закупка товаров, работ, услуг в целях капитального ремонта муниципального имущества</t>
  </si>
  <si>
    <t>243</t>
  </si>
  <si>
    <t>Специальные расходы</t>
  </si>
  <si>
    <t>880</t>
  </si>
  <si>
    <t>Национальная оборона</t>
  </si>
  <si>
    <t>Мобилизационная и вневойсковая подготовка</t>
  </si>
  <si>
    <t>001 00 00</t>
  </si>
  <si>
    <t>100</t>
  </si>
  <si>
    <t>001 36 00</t>
  </si>
  <si>
    <t>Реализация государственных функций по мобилизационной подготовке экономики</t>
  </si>
  <si>
    <t>209 00 00</t>
  </si>
  <si>
    <t>209 01 00</t>
  </si>
  <si>
    <t xml:space="preserve">Национальная безопасность и правоохранительная деятельность 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</si>
  <si>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</si>
  <si>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000 00 00 </t>
  </si>
  <si>
    <t>Мероприятия по предупреждению и ликвидации последствий чрезвычайных ситуаций и стихийных бедствий</t>
  </si>
  <si>
    <t xml:space="preserve">218 00 00 </t>
  </si>
  <si>
    <t>Предупреждение и ликвидации последствий чрезвычайных ситуации и стихийных бедствий</t>
  </si>
  <si>
    <t xml:space="preserve">218 01 00 </t>
  </si>
  <si>
    <t>Другие вопросы в области национальной безопасности и правоохранительной деятельности</t>
  </si>
  <si>
    <t>247 00 00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</si>
  <si>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</si>
  <si>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</si>
  <si>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</si>
  <si>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102 01 00 </t>
  </si>
  <si>
    <t>Дорожное хозяйство (дорожные фонды)</t>
  </si>
  <si>
    <t>Национальная экономика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</si>
  <si>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</si>
  <si>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</si>
  <si>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Бюджетные инвестиции в объекты муниципальной собственности городским муниципальным  учреждениям</t>
  </si>
  <si>
    <t>410</t>
  </si>
  <si>
    <t xml:space="preserve">Бюджетные инвестиции в объекты муниципальной    собственности казенным учреждениям      </t>
  </si>
  <si>
    <t>411</t>
  </si>
  <si>
    <t>Мероприятия в области строительства, архитектуры и градостроительства</t>
  </si>
  <si>
    <t>338 00 00</t>
  </si>
  <si>
    <t xml:space="preserve">Целевые программы муниципальных  образований (газификация) </t>
  </si>
  <si>
    <t>795 00 00</t>
  </si>
  <si>
    <t>Жилищно-коммунальное хозяйство</t>
  </si>
  <si>
    <t>600 00 00</t>
  </si>
  <si>
    <t>600 01 00</t>
  </si>
  <si>
    <t>Расходы на выплаты персоналу органов местного самоуправления</t>
  </si>
  <si>
    <t>Выполнение других обязательств государства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</si>
  <si>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</si>
  <si>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</si>
  <si>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</si>
  <si>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</si>
  <si>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</si>
  <si>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</si>
  <si>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</si>
  <si>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</si>
  <si>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</si>
  <si>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</si>
  <si>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Уплата налога на имущество организаций и земельного налога</t>
  </si>
  <si>
    <t xml:space="preserve"> Межбюджетные трансферты</t>
  </si>
  <si>
    <t>Расходы на выплаты персоналу  казенных учреждений</t>
  </si>
  <si>
    <t>112</t>
  </si>
  <si>
    <t>431 00 00</t>
  </si>
  <si>
    <t>431 01 00</t>
  </si>
  <si>
    <t xml:space="preserve">Культура,  кинематография </t>
  </si>
  <si>
    <t>Культура</t>
  </si>
  <si>
    <t xml:space="preserve"> Учреждения культуры и мероприятия в сфере культуры и кинематографии </t>
  </si>
  <si>
    <t>440 00 00</t>
  </si>
  <si>
    <t xml:space="preserve"> Учреждения культуры и мероприятия в сфере культуры и кинематографии, финансируемые за счет средств местного бюджета</t>
  </si>
  <si>
    <t>440 99 10</t>
  </si>
  <si>
    <t>442 00 00</t>
  </si>
  <si>
    <t>Обеспечение деятельности (оказание услуг) подведомственных учреждений</t>
  </si>
  <si>
    <t>442 99 00</t>
  </si>
  <si>
    <t>491 00 00</t>
  </si>
  <si>
    <t>Доплаты к пенсиям  муниципальных служащих</t>
  </si>
  <si>
    <t>491 01 00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</si>
  <si>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</si>
  <si>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</si>
  <si>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</si>
  <si>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</si>
  <si>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 xml:space="preserve">Социальное обеспечение населения </t>
  </si>
  <si>
    <t>505 00 00</t>
  </si>
  <si>
    <t>505 48 00</t>
  </si>
  <si>
    <t>Предоставление гражданам субсидий на оплату жилого помещения  и коммунальных услуг (за счет субвенции из областного бюджета)</t>
  </si>
  <si>
    <t>Федеральная целевая программа "Жилище" на 2002 - 2010 годы</t>
  </si>
  <si>
    <t>Подпрограмма "Обеспечение жильем молодых семей"</t>
  </si>
  <si>
    <t>Подпрограмма "Государственная поддержка молодых семей в улучшении жилищных условий"  областной  целевой программы "Жилище" на 2009-2010 годы</t>
  </si>
  <si>
    <t>522 23 01</t>
  </si>
  <si>
    <t xml:space="preserve">795 00 00 </t>
  </si>
  <si>
    <t xml:space="preserve">   программы "Молодежь города Курска" на 2011-2015 годы"</t>
  </si>
  <si>
    <t>795 18 00</t>
  </si>
  <si>
    <t>на предоставление субсидий на приобретение жилья молодым семьям за счет средств местного бюджета</t>
  </si>
  <si>
    <t>322</t>
  </si>
  <si>
    <t>521 01 00</t>
  </si>
  <si>
    <t xml:space="preserve">Субсидии бюджетам   муниципальных образований для      софинансирования расходных   обязательств, возникающих при выполнении полномочий органов местного самоуправления по вопросам местного значения </t>
  </si>
  <si>
    <t>521 01 02</t>
  </si>
  <si>
    <t>512 00 00</t>
  </si>
  <si>
    <t>Мероприятия в области здравоохранения спорта и физической культуры, туризма</t>
  </si>
  <si>
    <t>512 97 00</t>
  </si>
  <si>
    <t>Руководство и управление в сфере установленных функций органов  местного самоуправления</t>
  </si>
  <si>
    <t>002 03 00</t>
  </si>
  <si>
    <t>Функционирование  Правительства Российской Федерации,   высших исполнительных органов государственной власти субъекта Российской Федерации, местных администраций</t>
  </si>
  <si>
    <t>Другие общегосударственные вопросы</t>
  </si>
  <si>
    <t>Сумма        2013 год</t>
  </si>
  <si>
    <t>Сумма        2014 год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</si>
  <si>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</si>
  <si>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1 14 02032 10 0000 410</t>
  </si>
  <si>
    <t>1 14 02032 10 0000 440</t>
  </si>
  <si>
    <t>1 14 02033 10 0000 410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</si>
  <si>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</si>
  <si>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</si>
  <si>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</si>
  <si>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 xml:space="preserve">Субвенции местным бюджетам  на содержание работников, осуществляющих  переданные государственные полномочия по организации  предоставления гражданам субсидий на  оплату жилых помещений и коммунальных  услуг. </t>
  </si>
  <si>
    <t>1 14 02033 10 0000 440</t>
  </si>
  <si>
    <t>1 14 03000 00 0000 410</t>
  </si>
  <si>
    <t>образования "поселок Теткино" Глушковского района Курской области</t>
  </si>
  <si>
    <t xml:space="preserve"> "О бюджете муниципального образования "поселок Теткино" Глушковского района</t>
  </si>
  <si>
    <t xml:space="preserve">                            муниципального образования "поселок Теткино" Глушковского района </t>
  </si>
  <si>
    <t xml:space="preserve">               Курской области "О бюджете муниципального образования "поселок Теткино"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</si>
  <si>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</si>
  <si>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</si>
  <si>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</si>
  <si>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</si>
  <si>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</si>
  <si>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</si>
  <si>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</si>
  <si>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</si>
  <si>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</si>
  <si>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1 14 04050 10 0000 420</t>
  </si>
  <si>
    <t xml:space="preserve">Доходы от продажи нематериальных активов, находящихся в собственности поселений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</si>
  <si>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</si>
  <si>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</si>
  <si>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</si>
  <si>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</si>
  <si>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</si>
  <si>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</si>
  <si>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</si>
  <si>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1 14 06026 10 0000 430</t>
  </si>
  <si>
    <t>цель гарантирования</t>
  </si>
  <si>
    <t>наименование принципала</t>
  </si>
  <si>
    <t>наличие права регрессивного требования</t>
  </si>
  <si>
    <t>сумма гарантирования тыс. руб.</t>
  </si>
  <si>
    <t>наименование кредитора</t>
  </si>
  <si>
    <t>срок гарантии</t>
  </si>
  <si>
    <t>Всего:</t>
  </si>
  <si>
    <t>Условно утвержденные расходы</t>
  </si>
  <si>
    <t xml:space="preserve">1.2 Общий объем бюджетных ассигнований, предусмотренных на исполнение                        </t>
  </si>
  <si>
    <t>Исполнение муниципальных гарантий Курской области</t>
  </si>
  <si>
    <t>За сче источников финансирования дефицита  местного бюджета</t>
  </si>
  <si>
    <t>Объем бюджетных ассигнований на исполнение гарантий по возможным гарантийным случаям тыс. руб.</t>
  </si>
  <si>
    <t xml:space="preserve">             Программа  муниципальных гарантий</t>
  </si>
  <si>
    <t>Доходы  от продажи земельных участков, находящихся в собственности  поселений (за исключением земельных участков муниципальных  автономных учреждений)</t>
  </si>
  <si>
    <t>Глава поселка Теткино                                                                           Бершов С.А.</t>
  </si>
  <si>
    <t>1 15 00000 00 0000 000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</si>
  <si>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</si>
  <si>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</si>
  <si>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</si>
  <si>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</si>
  <si>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</si>
  <si>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</si>
  <si>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</si>
  <si>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</si>
  <si>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</si>
  <si>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</si>
  <si>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</si>
  <si>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1 16 32050 10 0000 140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</si>
  <si>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</si>
  <si>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</si>
  <si>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</si>
  <si>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</si>
  <si>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</si>
  <si>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</si>
  <si>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</si>
  <si>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</si>
  <si>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</si>
  <si>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</si>
  <si>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</si>
  <si>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</si>
  <si>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1 17 02000 10 0000 180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</si>
</sst>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"/>
    <numFmt numFmtId="188" formatCode="#,##0.000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name val="Arial"/>
      <family val="2"/>
    </font>
    <font>
      <b/>
      <sz val="12"/>
      <color indexed="8"/>
      <name val="Times New Roman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i/>
      <sz val="8"/>
      <name val="Arial Cyr"/>
      <family val="2"/>
    </font>
    <font>
      <sz val="8"/>
      <name val="Arial"/>
      <family val="2"/>
    </font>
    <font>
      <sz val="11"/>
      <color indexed="8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2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1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49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wrapText="1"/>
    </xf>
    <xf numFmtId="0" fontId="3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17" fillId="0" borderId="1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16" fillId="0" borderId="1" xfId="21" applyFont="1" applyBorder="1" applyAlignment="1">
      <alignment vertical="top" wrapText="1"/>
      <protection/>
    </xf>
    <xf numFmtId="0" fontId="21" fillId="0" borderId="1" xfId="21" applyFont="1" applyBorder="1" applyAlignment="1">
      <alignment vertical="top" wrapText="1"/>
      <protection/>
    </xf>
    <xf numFmtId="0" fontId="21" fillId="0" borderId="1" xfId="21" applyFont="1" applyBorder="1" applyAlignment="1">
      <alignment/>
      <protection/>
    </xf>
    <xf numFmtId="0" fontId="2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49" fontId="14" fillId="0" borderId="6" xfId="21" applyNumberFormat="1" applyFont="1" applyBorder="1" applyAlignment="1">
      <alignment horizontal="center"/>
      <protection/>
    </xf>
    <xf numFmtId="49" fontId="14" fillId="0" borderId="6" xfId="21" applyNumberFormat="1" applyFont="1" applyBorder="1" applyAlignment="1">
      <alignment horizontal="center" vertical="center"/>
      <protection/>
    </xf>
    <xf numFmtId="49" fontId="21" fillId="0" borderId="6" xfId="21" applyNumberFormat="1" applyFont="1" applyBorder="1" applyAlignment="1">
      <alignment horizontal="center" vertical="center"/>
      <protection/>
    </xf>
    <xf numFmtId="49" fontId="21" fillId="0" borderId="7" xfId="21" applyNumberFormat="1" applyFont="1" applyBorder="1" applyAlignment="1">
      <alignment horizontal="center" vertical="center"/>
      <protection/>
    </xf>
    <xf numFmtId="0" fontId="21" fillId="0" borderId="8" xfId="21" applyFont="1" applyBorder="1" applyAlignment="1">
      <alignment vertical="top" wrapText="1"/>
      <protection/>
    </xf>
    <xf numFmtId="49" fontId="21" fillId="0" borderId="2" xfId="21" applyNumberFormat="1" applyFont="1" applyBorder="1" applyAlignment="1">
      <alignment horizontal="center" vertical="center"/>
      <protection/>
    </xf>
    <xf numFmtId="0" fontId="21" fillId="0" borderId="3" xfId="21" applyFont="1" applyBorder="1" applyAlignment="1">
      <alignment vertical="top" wrapText="1"/>
      <protection/>
    </xf>
    <xf numFmtId="0" fontId="0" fillId="0" borderId="9" xfId="0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8" xfId="18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9" xfId="18" applyFont="1" applyBorder="1" applyAlignment="1">
      <alignment horizontal="center" vertical="center" wrapText="1"/>
      <protection/>
    </xf>
    <xf numFmtId="49" fontId="2" fillId="0" borderId="6" xfId="0" applyNumberFormat="1" applyFont="1" applyBorder="1" applyAlignment="1">
      <alignment horizontal="center" vertical="center"/>
    </xf>
    <xf numFmtId="0" fontId="5" fillId="0" borderId="9" xfId="18" applyFont="1" applyBorder="1" applyAlignment="1">
      <alignment horizontal="center" vertical="center" wrapText="1"/>
      <protection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18" applyFont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9" fillId="0" borderId="6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0" fillId="0" borderId="6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33" fillId="0" borderId="16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18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49" fontId="14" fillId="0" borderId="7" xfId="21" applyNumberFormat="1" applyFont="1" applyBorder="1" applyAlignment="1">
      <alignment horizontal="center" vertical="center"/>
      <protection/>
    </xf>
    <xf numFmtId="0" fontId="16" fillId="0" borderId="8" xfId="21" applyFont="1" applyBorder="1" applyAlignment="1">
      <alignment vertical="top" wrapText="1"/>
      <protection/>
    </xf>
    <xf numFmtId="0" fontId="0" fillId="0" borderId="8" xfId="0" applyBorder="1" applyAlignment="1">
      <alignment vertical="top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4" fillId="0" borderId="6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8" xfId="0" applyBorder="1" applyAlignment="1">
      <alignment vertical="top" wrapText="1"/>
    </xf>
    <xf numFmtId="2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1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2" fontId="18" fillId="0" borderId="24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/>
    </xf>
    <xf numFmtId="2" fontId="23" fillId="0" borderId="5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wrapText="1"/>
    </xf>
    <xf numFmtId="2" fontId="23" fillId="0" borderId="1" xfId="0" applyNumberFormat="1" applyFont="1" applyBorder="1" applyAlignment="1">
      <alignment wrapText="1"/>
    </xf>
    <xf numFmtId="2" fontId="24" fillId="0" borderId="5" xfId="0" applyNumberFormat="1" applyFont="1" applyBorder="1" applyAlignment="1">
      <alignment wrapText="1"/>
    </xf>
    <xf numFmtId="2" fontId="2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2" fontId="23" fillId="0" borderId="5" xfId="0" applyNumberFormat="1" applyFont="1" applyBorder="1" applyAlignment="1">
      <alignment wrapText="1"/>
    </xf>
    <xf numFmtId="2" fontId="23" fillId="0" borderId="1" xfId="0" applyNumberFormat="1" applyFont="1" applyBorder="1" applyAlignment="1">
      <alignment wrapText="1"/>
    </xf>
    <xf numFmtId="2" fontId="36" fillId="0" borderId="5" xfId="0" applyNumberFormat="1" applyFont="1" applyBorder="1" applyAlignment="1">
      <alignment horizontal="right" wrapText="1"/>
    </xf>
    <xf numFmtId="2" fontId="36" fillId="0" borderId="1" xfId="0" applyNumberFormat="1" applyFont="1" applyBorder="1" applyAlignment="1">
      <alignment horizontal="right" wrapText="1"/>
    </xf>
    <xf numFmtId="2" fontId="35" fillId="0" borderId="5" xfId="0" applyNumberFormat="1" applyFont="1" applyBorder="1" applyAlignment="1">
      <alignment horizontal="right" wrapText="1"/>
    </xf>
    <xf numFmtId="2" fontId="35" fillId="0" borderId="1" xfId="0" applyNumberFormat="1" applyFont="1" applyBorder="1" applyAlignment="1">
      <alignment horizontal="right" wrapText="1"/>
    </xf>
    <xf numFmtId="2" fontId="23" fillId="0" borderId="5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2" fontId="23" fillId="0" borderId="27" xfId="0" applyNumberFormat="1" applyFont="1" applyBorder="1" applyAlignment="1">
      <alignment/>
    </xf>
    <xf numFmtId="2" fontId="24" fillId="0" borderId="24" xfId="0" applyNumberFormat="1" applyFont="1" applyBorder="1" applyAlignment="1">
      <alignment/>
    </xf>
    <xf numFmtId="2" fontId="24" fillId="0" borderId="1" xfId="0" applyNumberFormat="1" applyFont="1" applyBorder="1" applyAlignment="1">
      <alignment/>
    </xf>
    <xf numFmtId="2" fontId="24" fillId="0" borderId="5" xfId="0" applyNumberFormat="1" applyFont="1" applyBorder="1" applyAlignment="1">
      <alignment/>
    </xf>
    <xf numFmtId="2" fontId="24" fillId="0" borderId="27" xfId="0" applyNumberFormat="1" applyFont="1" applyBorder="1" applyAlignment="1">
      <alignment/>
    </xf>
    <xf numFmtId="2" fontId="24" fillId="0" borderId="22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2" fontId="1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" fillId="0" borderId="5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1" fillId="0" borderId="5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/>
    </xf>
    <xf numFmtId="0" fontId="37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49" fontId="37" fillId="2" borderId="1" xfId="20" applyNumberFormat="1" applyFont="1" applyFill="1" applyBorder="1" applyAlignment="1">
      <alignment horizontal="center" wrapText="1"/>
      <protection/>
    </xf>
    <xf numFmtId="49" fontId="37" fillId="2" borderId="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38" fillId="2" borderId="1" xfId="0" applyNumberFormat="1" applyFont="1" applyFill="1" applyBorder="1" applyAlignment="1">
      <alignment horizontal="center"/>
    </xf>
    <xf numFmtId="180" fontId="38" fillId="0" borderId="1" xfId="0" applyNumberFormat="1" applyFont="1" applyBorder="1" applyAlignment="1">
      <alignment horizontal="right"/>
    </xf>
    <xf numFmtId="49" fontId="37" fillId="2" borderId="1" xfId="18" applyNumberFormat="1" applyFont="1" applyFill="1" applyBorder="1" applyAlignment="1">
      <alignment horizontal="center" wrapText="1"/>
      <protection/>
    </xf>
    <xf numFmtId="180" fontId="37" fillId="0" borderId="1" xfId="0" applyNumberFormat="1" applyFont="1" applyBorder="1" applyAlignment="1">
      <alignment horizontal="right"/>
    </xf>
    <xf numFmtId="0" fontId="29" fillId="0" borderId="6" xfId="0" applyFont="1" applyBorder="1" applyAlignment="1">
      <alignment/>
    </xf>
    <xf numFmtId="49" fontId="18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vertical="top" wrapText="1"/>
    </xf>
    <xf numFmtId="0" fontId="38" fillId="2" borderId="1" xfId="18" applyFont="1" applyFill="1" applyBorder="1" applyAlignment="1">
      <alignment horizontal="left" vertical="top" wrapText="1"/>
      <protection/>
    </xf>
    <xf numFmtId="49" fontId="37" fillId="2" borderId="1" xfId="0" applyNumberFormat="1" applyFont="1" applyFill="1" applyBorder="1" applyAlignment="1">
      <alignment horizontal="left" vertical="top" wrapText="1"/>
    </xf>
    <xf numFmtId="12" fontId="37" fillId="2" borderId="1" xfId="0" applyNumberFormat="1" applyFont="1" applyFill="1" applyBorder="1" applyAlignment="1">
      <alignment horizontal="left" vertical="top" wrapText="1"/>
    </xf>
    <xf numFmtId="180" fontId="37" fillId="0" borderId="5" xfId="0" applyNumberFormat="1" applyFont="1" applyBorder="1" applyAlignment="1">
      <alignment horizontal="right"/>
    </xf>
    <xf numFmtId="180" fontId="38" fillId="0" borderId="5" xfId="0" applyNumberFormat="1" applyFont="1" applyBorder="1" applyAlignment="1">
      <alignment horizontal="right"/>
    </xf>
    <xf numFmtId="0" fontId="37" fillId="0" borderId="0" xfId="0" applyFont="1" applyAlignment="1">
      <alignment vertical="top" wrapText="1"/>
    </xf>
    <xf numFmtId="12" fontId="38" fillId="2" borderId="1" xfId="0" applyNumberFormat="1" applyFont="1" applyFill="1" applyBorder="1" applyAlignment="1">
      <alignment horizontal="left" vertical="top" wrapText="1"/>
    </xf>
    <xf numFmtId="49" fontId="38" fillId="2" borderId="1" xfId="18" applyNumberFormat="1" applyFont="1" applyFill="1" applyBorder="1" applyAlignment="1">
      <alignment horizontal="center" wrapText="1"/>
      <protection/>
    </xf>
    <xf numFmtId="0" fontId="38" fillId="0" borderId="1" xfId="0" applyFont="1" applyFill="1" applyBorder="1" applyAlignment="1">
      <alignment vertical="top" wrapText="1"/>
    </xf>
    <xf numFmtId="49" fontId="37" fillId="0" borderId="1" xfId="18" applyNumberFormat="1" applyFont="1" applyFill="1" applyBorder="1" applyAlignment="1">
      <alignment horizontal="center" wrapText="1"/>
      <protection/>
    </xf>
    <xf numFmtId="0" fontId="37" fillId="0" borderId="1" xfId="0" applyFont="1" applyFill="1" applyBorder="1" applyAlignment="1">
      <alignment horizontal="center" wrapText="1"/>
    </xf>
    <xf numFmtId="0" fontId="37" fillId="2" borderId="1" xfId="18" applyFont="1" applyFill="1" applyBorder="1" applyAlignment="1">
      <alignment horizontal="left" vertical="top" wrapText="1"/>
      <protection/>
    </xf>
    <xf numFmtId="0" fontId="38" fillId="2" borderId="1" xfId="20" applyFont="1" applyFill="1" applyBorder="1" applyAlignment="1">
      <alignment horizontal="left" vertical="top" wrapText="1"/>
      <protection/>
    </xf>
    <xf numFmtId="180" fontId="38" fillId="2" borderId="1" xfId="0" applyNumberFormat="1" applyFont="1" applyFill="1" applyBorder="1" applyAlignment="1">
      <alignment horizontal="right"/>
    </xf>
    <xf numFmtId="0" fontId="37" fillId="2" borderId="1" xfId="20" applyFont="1" applyFill="1" applyBorder="1" applyAlignment="1">
      <alignment horizontal="left" vertical="top" wrapText="1"/>
      <protection/>
    </xf>
    <xf numFmtId="49" fontId="38" fillId="2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left" vertical="top" wrapText="1"/>
    </xf>
    <xf numFmtId="187" fontId="37" fillId="0" borderId="1" xfId="0" applyNumberFormat="1" applyFont="1" applyBorder="1" applyAlignment="1">
      <alignment vertical="top" wrapText="1"/>
    </xf>
    <xf numFmtId="0" fontId="38" fillId="2" borderId="1" xfId="19" applyFont="1" applyFill="1" applyBorder="1" applyAlignment="1">
      <alignment horizontal="left" vertical="top" wrapText="1"/>
      <protection/>
    </xf>
    <xf numFmtId="0" fontId="37" fillId="2" borderId="1" xfId="0" applyFont="1" applyFill="1" applyBorder="1" applyAlignment="1">
      <alignment horizontal="left" vertical="top" wrapText="1"/>
    </xf>
    <xf numFmtId="0" fontId="21" fillId="2" borderId="1" xfId="20" applyFont="1" applyFill="1" applyBorder="1" applyAlignment="1">
      <alignment horizontal="left" vertical="top" wrapText="1"/>
      <protection/>
    </xf>
    <xf numFmtId="0" fontId="38" fillId="0" borderId="1" xfId="0" applyFont="1" applyBorder="1" applyAlignment="1">
      <alignment/>
    </xf>
    <xf numFmtId="12" fontId="38" fillId="2" borderId="1" xfId="0" applyNumberFormat="1" applyFont="1" applyFill="1" applyBorder="1" applyAlignment="1">
      <alignment horizontal="center" wrapText="1"/>
    </xf>
    <xf numFmtId="12" fontId="38" fillId="2" borderId="1" xfId="0" applyNumberFormat="1" applyFont="1" applyFill="1" applyBorder="1" applyAlignment="1">
      <alignment horizontal="center"/>
    </xf>
    <xf numFmtId="180" fontId="38" fillId="2" borderId="5" xfId="0" applyNumberFormat="1" applyFont="1" applyFill="1" applyBorder="1" applyAlignment="1">
      <alignment horizontal="right"/>
    </xf>
    <xf numFmtId="180" fontId="38" fillId="0" borderId="5" xfId="19" applyNumberFormat="1" applyFont="1" applyFill="1" applyBorder="1" applyAlignment="1">
      <alignment horizontal="right"/>
      <protection/>
    </xf>
    <xf numFmtId="180" fontId="38" fillId="2" borderId="5" xfId="19" applyNumberFormat="1" applyFont="1" applyFill="1" applyBorder="1" applyAlignment="1">
      <alignment horizontal="right" wrapText="1"/>
      <protection/>
    </xf>
    <xf numFmtId="180" fontId="37" fillId="2" borderId="5" xfId="19" applyNumberFormat="1" applyFont="1" applyFill="1" applyBorder="1" applyAlignment="1">
      <alignment horizontal="right"/>
      <protection/>
    </xf>
    <xf numFmtId="180" fontId="38" fillId="0" borderId="5" xfId="0" applyNumberFormat="1" applyFont="1" applyFill="1" applyBorder="1" applyAlignment="1">
      <alignment horizontal="right"/>
    </xf>
    <xf numFmtId="180" fontId="38" fillId="0" borderId="5" xfId="19" applyNumberFormat="1" applyFont="1" applyBorder="1" applyAlignment="1">
      <alignment horizontal="right"/>
      <protection/>
    </xf>
    <xf numFmtId="180" fontId="37" fillId="0" borderId="5" xfId="19" applyNumberFormat="1" applyFont="1" applyBorder="1" applyAlignment="1">
      <alignment horizontal="right"/>
      <protection/>
    </xf>
    <xf numFmtId="0" fontId="38" fillId="2" borderId="1" xfId="20" applyFont="1" applyFill="1" applyBorder="1" applyAlignment="1">
      <alignment horizontal="left" wrapText="1"/>
      <protection/>
    </xf>
    <xf numFmtId="12" fontId="38" fillId="2" borderId="1" xfId="0" applyNumberFormat="1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38" fillId="0" borderId="1" xfId="0" applyFont="1" applyBorder="1" applyAlignment="1">
      <alignment wrapText="1"/>
    </xf>
    <xf numFmtId="12" fontId="38" fillId="2" borderId="18" xfId="0" applyNumberFormat="1" applyFont="1" applyFill="1" applyBorder="1" applyAlignment="1">
      <alignment wrapText="1"/>
    </xf>
    <xf numFmtId="49" fontId="38" fillId="2" borderId="18" xfId="18" applyNumberFormat="1" applyFont="1" applyFill="1" applyBorder="1" applyAlignment="1">
      <alignment wrapText="1"/>
      <protection/>
    </xf>
    <xf numFmtId="180" fontId="38" fillId="2" borderId="18" xfId="0" applyNumberFormat="1" applyFont="1" applyFill="1" applyBorder="1" applyAlignment="1">
      <alignment/>
    </xf>
    <xf numFmtId="49" fontId="37" fillId="2" borderId="1" xfId="0" applyNumberFormat="1" applyFont="1" applyFill="1" applyBorder="1" applyAlignment="1">
      <alignment horizontal="left" wrapText="1"/>
    </xf>
    <xf numFmtId="4" fontId="37" fillId="0" borderId="1" xfId="0" applyNumberFormat="1" applyFont="1" applyBorder="1" applyAlignment="1">
      <alignment horizontal="right"/>
    </xf>
    <xf numFmtId="4" fontId="37" fillId="0" borderId="5" xfId="0" applyNumberFormat="1" applyFont="1" applyBorder="1" applyAlignment="1">
      <alignment horizontal="right"/>
    </xf>
    <xf numFmtId="4" fontId="38" fillId="2" borderId="5" xfId="0" applyNumberFormat="1" applyFont="1" applyFill="1" applyBorder="1" applyAlignment="1">
      <alignment horizontal="right"/>
    </xf>
    <xf numFmtId="4" fontId="38" fillId="0" borderId="5" xfId="0" applyNumberFormat="1" applyFont="1" applyBorder="1" applyAlignment="1">
      <alignment horizontal="right"/>
    </xf>
    <xf numFmtId="4" fontId="38" fillId="2" borderId="5" xfId="19" applyNumberFormat="1" applyFont="1" applyFill="1" applyBorder="1" applyAlignment="1">
      <alignment horizontal="right" wrapText="1"/>
      <protection/>
    </xf>
    <xf numFmtId="4" fontId="38" fillId="2" borderId="1" xfId="0" applyNumberFormat="1" applyFont="1" applyFill="1" applyBorder="1" applyAlignment="1">
      <alignment horizontal="right"/>
    </xf>
    <xf numFmtId="4" fontId="38" fillId="0" borderId="1" xfId="0" applyNumberFormat="1" applyFont="1" applyBorder="1" applyAlignment="1">
      <alignment horizontal="right"/>
    </xf>
    <xf numFmtId="180" fontId="38" fillId="0" borderId="1" xfId="19" applyNumberFormat="1" applyFont="1" applyFill="1" applyBorder="1" applyAlignment="1">
      <alignment horizontal="right"/>
      <protection/>
    </xf>
    <xf numFmtId="180" fontId="38" fillId="2" borderId="1" xfId="19" applyNumberFormat="1" applyFont="1" applyFill="1" applyBorder="1" applyAlignment="1">
      <alignment horizontal="right" wrapText="1"/>
      <protection/>
    </xf>
    <xf numFmtId="180" fontId="37" fillId="2" borderId="1" xfId="19" applyNumberFormat="1" applyFont="1" applyFill="1" applyBorder="1" applyAlignment="1">
      <alignment horizontal="right"/>
      <protection/>
    </xf>
    <xf numFmtId="180" fontId="38" fillId="0" borderId="1" xfId="0" applyNumberFormat="1" applyFont="1" applyFill="1" applyBorder="1" applyAlignment="1">
      <alignment horizontal="right"/>
    </xf>
    <xf numFmtId="180" fontId="38" fillId="0" borderId="1" xfId="19" applyNumberFormat="1" applyFont="1" applyBorder="1" applyAlignment="1">
      <alignment horizontal="right"/>
      <protection/>
    </xf>
    <xf numFmtId="180" fontId="37" fillId="0" borderId="1" xfId="19" applyNumberFormat="1" applyFont="1" applyBorder="1" applyAlignment="1">
      <alignment horizontal="right"/>
      <protection/>
    </xf>
    <xf numFmtId="4" fontId="38" fillId="2" borderId="1" xfId="19" applyNumberFormat="1" applyFont="1" applyFill="1" applyBorder="1" applyAlignment="1">
      <alignment horizontal="right" wrapText="1"/>
      <protection/>
    </xf>
    <xf numFmtId="0" fontId="21" fillId="0" borderId="1" xfId="0" applyFont="1" applyFill="1" applyBorder="1" applyAlignment="1">
      <alignment vertical="top" wrapText="1"/>
    </xf>
    <xf numFmtId="0" fontId="38" fillId="0" borderId="1" xfId="18" applyFont="1" applyFill="1" applyBorder="1" applyAlignment="1">
      <alignment horizontal="justify" vertical="top" wrapText="1"/>
      <protection/>
    </xf>
    <xf numFmtId="0" fontId="4" fillId="0" borderId="1" xfId="0" applyFont="1" applyBorder="1" applyAlignment="1">
      <alignment horizontal="center"/>
    </xf>
    <xf numFmtId="49" fontId="38" fillId="0" borderId="1" xfId="18" applyNumberFormat="1" applyFont="1" applyFill="1" applyBorder="1" applyAlignment="1">
      <alignment horizontal="center" wrapText="1"/>
      <protection/>
    </xf>
    <xf numFmtId="0" fontId="37" fillId="0" borderId="1" xfId="0" applyFont="1" applyFill="1" applyBorder="1" applyAlignment="1">
      <alignment vertical="top" wrapText="1"/>
    </xf>
    <xf numFmtId="49" fontId="38" fillId="2" borderId="18" xfId="18" applyNumberFormat="1" applyFont="1" applyFill="1" applyBorder="1" applyAlignment="1">
      <alignment horizontal="center" wrapText="1"/>
      <protection/>
    </xf>
    <xf numFmtId="180" fontId="37" fillId="2" borderId="1" xfId="0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37" fillId="0" borderId="18" xfId="0" applyFont="1" applyBorder="1" applyAlignment="1">
      <alignment/>
    </xf>
    <xf numFmtId="49" fontId="37" fillId="2" borderId="18" xfId="20" applyNumberFormat="1" applyFont="1" applyFill="1" applyBorder="1" applyAlignment="1">
      <alignment horizontal="center" wrapText="1"/>
      <protection/>
    </xf>
    <xf numFmtId="49" fontId="37" fillId="2" borderId="18" xfId="0" applyNumberFormat="1" applyFont="1" applyFill="1" applyBorder="1" applyAlignment="1">
      <alignment horizontal="center"/>
    </xf>
    <xf numFmtId="49" fontId="37" fillId="2" borderId="18" xfId="18" applyNumberFormat="1" applyFont="1" applyFill="1" applyBorder="1" applyAlignment="1">
      <alignment horizontal="center" wrapText="1"/>
      <protection/>
    </xf>
    <xf numFmtId="180" fontId="37" fillId="0" borderId="25" xfId="0" applyNumberFormat="1" applyFont="1" applyBorder="1" applyAlignment="1">
      <alignment horizontal="right"/>
    </xf>
    <xf numFmtId="180" fontId="37" fillId="0" borderId="18" xfId="0" applyNumberFormat="1" applyFont="1" applyBorder="1" applyAlignment="1">
      <alignment horizontal="right"/>
    </xf>
    <xf numFmtId="49" fontId="38" fillId="2" borderId="1" xfId="20" applyNumberFormat="1" applyFont="1" applyFill="1" applyBorder="1" applyAlignment="1">
      <alignment horizontal="center" wrapText="1"/>
      <protection/>
    </xf>
    <xf numFmtId="49" fontId="38" fillId="2" borderId="28" xfId="18" applyNumberFormat="1" applyFont="1" applyFill="1" applyBorder="1" applyAlignment="1">
      <alignment horizontal="center" wrapText="1"/>
      <protection/>
    </xf>
    <xf numFmtId="49" fontId="38" fillId="2" borderId="29" xfId="18" applyNumberFormat="1" applyFont="1" applyFill="1" applyBorder="1" applyAlignment="1">
      <alignment horizontal="center" wrapText="1"/>
      <protection/>
    </xf>
    <xf numFmtId="49" fontId="38" fillId="2" borderId="30" xfId="18" applyNumberFormat="1" applyFont="1" applyFill="1" applyBorder="1" applyAlignment="1">
      <alignment horizontal="center" wrapText="1"/>
      <protection/>
    </xf>
    <xf numFmtId="49" fontId="37" fillId="2" borderId="28" xfId="18" applyNumberFormat="1" applyFont="1" applyFill="1" applyBorder="1" applyAlignment="1">
      <alignment horizontal="center" wrapText="1"/>
      <protection/>
    </xf>
    <xf numFmtId="49" fontId="37" fillId="2" borderId="29" xfId="18" applyNumberFormat="1" applyFont="1" applyFill="1" applyBorder="1" applyAlignment="1">
      <alignment horizontal="center" wrapText="1"/>
      <protection/>
    </xf>
    <xf numFmtId="49" fontId="37" fillId="2" borderId="30" xfId="18" applyNumberFormat="1" applyFont="1" applyFill="1" applyBorder="1" applyAlignment="1">
      <alignment horizontal="center" wrapText="1"/>
      <protection/>
    </xf>
    <xf numFmtId="0" fontId="38" fillId="2" borderId="28" xfId="18" applyFont="1" applyFill="1" applyBorder="1" applyAlignment="1">
      <alignment horizontal="left" wrapText="1"/>
      <protection/>
    </xf>
    <xf numFmtId="49" fontId="37" fillId="2" borderId="31" xfId="20" applyNumberFormat="1" applyFont="1" applyFill="1" applyBorder="1" applyAlignment="1">
      <alignment horizontal="center" wrapText="1"/>
      <protection/>
    </xf>
    <xf numFmtId="0" fontId="38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wrapText="1"/>
    </xf>
    <xf numFmtId="4" fontId="24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/>
    </xf>
    <xf numFmtId="0" fontId="20" fillId="0" borderId="31" xfId="0" applyFont="1" applyBorder="1" applyAlignment="1">
      <alignment wrapText="1"/>
    </xf>
    <xf numFmtId="49" fontId="4" fillId="0" borderId="5" xfId="0" applyNumberFormat="1" applyFont="1" applyBorder="1" applyAlignment="1">
      <alignment/>
    </xf>
    <xf numFmtId="2" fontId="37" fillId="0" borderId="5" xfId="0" applyNumberFormat="1" applyFont="1" applyBorder="1" applyAlignment="1">
      <alignment/>
    </xf>
    <xf numFmtId="49" fontId="37" fillId="0" borderId="5" xfId="0" applyNumberFormat="1" applyFont="1" applyBorder="1" applyAlignment="1">
      <alignment horizontal="center"/>
    </xf>
    <xf numFmtId="2" fontId="38" fillId="0" borderId="5" xfId="0" applyNumberFormat="1" applyFont="1" applyBorder="1" applyAlignment="1">
      <alignment/>
    </xf>
    <xf numFmtId="2" fontId="38" fillId="0" borderId="1" xfId="0" applyNumberFormat="1" applyFont="1" applyBorder="1" applyAlignment="1">
      <alignment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2" fontId="37" fillId="0" borderId="1" xfId="0" applyNumberFormat="1" applyFont="1" applyBorder="1" applyAlignment="1">
      <alignment/>
    </xf>
    <xf numFmtId="49" fontId="38" fillId="0" borderId="5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80" fontId="37" fillId="2" borderId="5" xfId="0" applyNumberFormat="1" applyFont="1" applyFill="1" applyBorder="1" applyAlignment="1">
      <alignment horizontal="right"/>
    </xf>
    <xf numFmtId="4" fontId="37" fillId="2" borderId="5" xfId="19" applyNumberFormat="1" applyFont="1" applyFill="1" applyBorder="1" applyAlignment="1">
      <alignment horizontal="right"/>
      <protection/>
    </xf>
    <xf numFmtId="0" fontId="38" fillId="0" borderId="32" xfId="0" applyFont="1" applyFill="1" applyBorder="1" applyAlignment="1">
      <alignment horizontal="left" wrapText="1"/>
    </xf>
    <xf numFmtId="0" fontId="37" fillId="2" borderId="1" xfId="19" applyFont="1" applyFill="1" applyBorder="1" applyAlignment="1">
      <alignment horizontal="left" vertical="top" wrapText="1"/>
      <protection/>
    </xf>
    <xf numFmtId="180" fontId="37" fillId="2" borderId="5" xfId="19" applyNumberFormat="1" applyFont="1" applyFill="1" applyBorder="1" applyAlignment="1">
      <alignment horizontal="right" wrapText="1"/>
      <protection/>
    </xf>
    <xf numFmtId="180" fontId="37" fillId="2" borderId="1" xfId="19" applyNumberFormat="1" applyFont="1" applyFill="1" applyBorder="1" applyAlignment="1">
      <alignment horizontal="right" wrapText="1"/>
      <protection/>
    </xf>
    <xf numFmtId="4" fontId="37" fillId="0" borderId="5" xfId="19" applyNumberFormat="1" applyFont="1" applyBorder="1" applyAlignment="1">
      <alignment horizontal="right"/>
      <protection/>
    </xf>
    <xf numFmtId="4" fontId="37" fillId="0" borderId="1" xfId="19" applyNumberFormat="1" applyFont="1" applyBorder="1" applyAlignment="1">
      <alignment horizontal="right"/>
      <protection/>
    </xf>
    <xf numFmtId="4" fontId="37" fillId="2" borderId="1" xfId="19" applyNumberFormat="1" applyFont="1" applyFill="1" applyBorder="1" applyAlignment="1">
      <alignment horizontal="right"/>
      <protection/>
    </xf>
    <xf numFmtId="12" fontId="37" fillId="2" borderId="1" xfId="0" applyNumberFormat="1" applyFont="1" applyFill="1" applyBorder="1" applyAlignment="1">
      <alignment horizontal="left" wrapText="1"/>
    </xf>
    <xf numFmtId="2" fontId="37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7" fillId="0" borderId="1" xfId="0" applyNumberFormat="1" applyFont="1" applyBorder="1" applyAlignment="1">
      <alignment horizontal="right"/>
    </xf>
    <xf numFmtId="0" fontId="38" fillId="0" borderId="5" xfId="0" applyFont="1" applyBorder="1" applyAlignment="1">
      <alignment horizontal="center"/>
    </xf>
    <xf numFmtId="2" fontId="37" fillId="0" borderId="1" xfId="0" applyNumberFormat="1" applyFont="1" applyBorder="1" applyAlignment="1">
      <alignment/>
    </xf>
    <xf numFmtId="0" fontId="40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0" fillId="0" borderId="29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 vertical="top" wrapText="1"/>
    </xf>
    <xf numFmtId="2" fontId="6" fillId="0" borderId="33" xfId="0" applyNumberFormat="1" applyFont="1" applyBorder="1" applyAlignment="1">
      <alignment vertical="center" wrapText="1"/>
    </xf>
    <xf numFmtId="2" fontId="6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10" fillId="0" borderId="5" xfId="0" applyNumberFormat="1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left" wrapText="1"/>
    </xf>
    <xf numFmtId="49" fontId="10" fillId="0" borderId="3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_Лист1" xfId="18"/>
    <cellStyle name="Обычный_прил5_1" xfId="19"/>
    <cellStyle name="Обычный_уточненное прилож№1 б-та2002г." xfId="20"/>
    <cellStyle name="Обычный_Шаблон Пр.3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29.25390625" style="0" customWidth="1"/>
    <col min="2" max="2" width="60.375" style="0" customWidth="1"/>
    <col min="3" max="3" width="11.00390625" style="0" customWidth="1"/>
    <col min="4" max="4" width="13.125" style="0" customWidth="1"/>
  </cols>
  <sheetData>
    <row r="1" spans="2:4" ht="15.75">
      <c r="B1" s="360" t="s">
        <v>58</v>
      </c>
      <c r="C1" s="360"/>
      <c r="D1" s="360"/>
    </row>
    <row r="2" spans="2:4" ht="15.75">
      <c r="B2" s="361" t="s">
        <v>59</v>
      </c>
      <c r="C2" s="361"/>
      <c r="D2" s="361"/>
    </row>
    <row r="3" spans="2:4" ht="15.75">
      <c r="B3" s="361" t="s">
        <v>560</v>
      </c>
      <c r="C3" s="361"/>
      <c r="D3" s="361"/>
    </row>
    <row r="4" spans="2:4" ht="15.75">
      <c r="B4" s="361" t="s">
        <v>561</v>
      </c>
      <c r="C4" s="361"/>
      <c r="D4" s="361"/>
    </row>
    <row r="5" spans="2:4" ht="15.75">
      <c r="B5" s="361" t="s">
        <v>319</v>
      </c>
      <c r="C5" s="361"/>
      <c r="D5" s="361"/>
    </row>
    <row r="6" spans="2:4" ht="15.75">
      <c r="B6" s="361" t="s">
        <v>320</v>
      </c>
      <c r="C6" s="361"/>
      <c r="D6" s="361"/>
    </row>
    <row r="7" spans="2:4" ht="12.75">
      <c r="B7" s="364"/>
      <c r="C7" s="364"/>
      <c r="D7" s="364"/>
    </row>
    <row r="8" ht="0.75" customHeight="1"/>
    <row r="9" spans="1:4" ht="18">
      <c r="A9" s="363" t="s">
        <v>205</v>
      </c>
      <c r="B9" s="363"/>
      <c r="C9" s="363"/>
      <c r="D9" s="363"/>
    </row>
    <row r="10" spans="1:4" ht="18">
      <c r="A10" s="363" t="s">
        <v>64</v>
      </c>
      <c r="B10" s="363"/>
      <c r="C10" s="363"/>
      <c r="D10" s="363"/>
    </row>
    <row r="11" spans="1:4" ht="18">
      <c r="A11" s="363" t="s">
        <v>321</v>
      </c>
      <c r="B11" s="363"/>
      <c r="C11" s="363"/>
      <c r="D11" s="363"/>
    </row>
    <row r="12" ht="13.5" thickBot="1">
      <c r="C12" s="6" t="s">
        <v>180</v>
      </c>
    </row>
    <row r="13" spans="1:7" ht="36" customHeight="1">
      <c r="A13" s="10" t="s">
        <v>203</v>
      </c>
      <c r="B13" s="11" t="s">
        <v>204</v>
      </c>
      <c r="C13" s="214" t="s">
        <v>441</v>
      </c>
      <c r="D13" s="214" t="s">
        <v>442</v>
      </c>
      <c r="E13" s="215" t="s">
        <v>406</v>
      </c>
      <c r="G13" s="148"/>
    </row>
    <row r="14" spans="1:5" ht="47.25" customHeight="1">
      <c r="A14" s="84" t="s">
        <v>263</v>
      </c>
      <c r="B14" s="85" t="s">
        <v>60</v>
      </c>
      <c r="C14" s="211">
        <f>C15</f>
        <v>0</v>
      </c>
      <c r="D14" s="211">
        <f>D15</f>
        <v>0</v>
      </c>
      <c r="E14" s="85">
        <f>E15</f>
        <v>0</v>
      </c>
    </row>
    <row r="15" spans="1:5" ht="47.25" customHeight="1" hidden="1">
      <c r="A15" s="82" t="s">
        <v>61</v>
      </c>
      <c r="B15" s="83" t="s">
        <v>62</v>
      </c>
      <c r="C15" s="212">
        <f>C16+C18</f>
        <v>0</v>
      </c>
      <c r="D15" s="212">
        <f>D16+D18</f>
        <v>0</v>
      </c>
      <c r="E15" s="83">
        <f>E16+E18</f>
        <v>0</v>
      </c>
    </row>
    <row r="16" spans="1:5" ht="63.75" customHeight="1" hidden="1">
      <c r="A16" s="84" t="s">
        <v>63</v>
      </c>
      <c r="B16" s="85" t="s">
        <v>106</v>
      </c>
      <c r="C16" s="211">
        <f>C17</f>
        <v>0</v>
      </c>
      <c r="D16" s="211">
        <f>D17</f>
        <v>0</v>
      </c>
      <c r="E16" s="85">
        <f>E17</f>
        <v>0</v>
      </c>
    </row>
    <row r="17" spans="1:5" ht="49.5" customHeight="1" hidden="1">
      <c r="A17" s="84" t="s">
        <v>107</v>
      </c>
      <c r="B17" s="85" t="s">
        <v>108</v>
      </c>
      <c r="C17" s="211">
        <v>0</v>
      </c>
      <c r="D17" s="211">
        <v>0</v>
      </c>
      <c r="E17" s="85">
        <v>0</v>
      </c>
    </row>
    <row r="18" spans="1:5" ht="46.5" customHeight="1" hidden="1">
      <c r="A18" s="84" t="s">
        <v>109</v>
      </c>
      <c r="B18" s="88" t="s">
        <v>110</v>
      </c>
      <c r="C18" s="211">
        <f>C19</f>
        <v>0</v>
      </c>
      <c r="D18" s="211">
        <f>D19</f>
        <v>0</v>
      </c>
      <c r="E18" s="85">
        <f>E19</f>
        <v>0</v>
      </c>
    </row>
    <row r="19" spans="1:5" ht="47.25" customHeight="1" hidden="1">
      <c r="A19" s="84" t="s">
        <v>111</v>
      </c>
      <c r="B19" s="88" t="s">
        <v>112</v>
      </c>
      <c r="C19" s="211">
        <v>0</v>
      </c>
      <c r="D19" s="211">
        <v>0</v>
      </c>
      <c r="E19" s="85">
        <v>0</v>
      </c>
    </row>
    <row r="20" spans="1:5" ht="46.5" customHeight="1">
      <c r="A20" s="82" t="s">
        <v>113</v>
      </c>
      <c r="B20" s="89" t="s">
        <v>264</v>
      </c>
      <c r="C20" s="212">
        <f>C21+C25</f>
        <v>0</v>
      </c>
      <c r="D20" s="212">
        <f>D21+D25</f>
        <v>0</v>
      </c>
      <c r="E20" s="83">
        <f>E21+E25</f>
        <v>0</v>
      </c>
    </row>
    <row r="21" spans="1:5" ht="33.75" customHeight="1">
      <c r="A21" s="84" t="s">
        <v>265</v>
      </c>
      <c r="B21" s="88" t="s">
        <v>266</v>
      </c>
      <c r="C21" s="211">
        <f aca="true" t="shared" si="0" ref="C21:E23">C22</f>
        <v>-9422.5</v>
      </c>
      <c r="D21" s="211">
        <f t="shared" si="0"/>
        <v>-9206.3</v>
      </c>
      <c r="E21" s="85">
        <f t="shared" si="0"/>
        <v>-7587.9</v>
      </c>
    </row>
    <row r="22" spans="1:5" ht="32.25" customHeight="1">
      <c r="A22" s="84" t="s">
        <v>261</v>
      </c>
      <c r="B22" s="88" t="s">
        <v>114</v>
      </c>
      <c r="C22" s="211">
        <f t="shared" si="0"/>
        <v>-9422.5</v>
      </c>
      <c r="D22" s="211">
        <f t="shared" si="0"/>
        <v>-9206.3</v>
      </c>
      <c r="E22" s="85">
        <f t="shared" si="0"/>
        <v>-7587.9</v>
      </c>
    </row>
    <row r="23" spans="1:5" ht="33.75" customHeight="1">
      <c r="A23" s="84" t="s">
        <v>115</v>
      </c>
      <c r="B23" s="88" t="s">
        <v>116</v>
      </c>
      <c r="C23" s="211">
        <f t="shared" si="0"/>
        <v>-9422.5</v>
      </c>
      <c r="D23" s="211">
        <f t="shared" si="0"/>
        <v>-9206.3</v>
      </c>
      <c r="E23" s="85">
        <f t="shared" si="0"/>
        <v>-7587.9</v>
      </c>
    </row>
    <row r="24" spans="1:5" ht="30" customHeight="1">
      <c r="A24" s="84" t="s">
        <v>117</v>
      </c>
      <c r="B24" s="88" t="s">
        <v>118</v>
      </c>
      <c r="C24" s="211">
        <v>-9422.5</v>
      </c>
      <c r="D24" s="341">
        <v>-9206.3</v>
      </c>
      <c r="E24" s="341">
        <v>-7587.9</v>
      </c>
    </row>
    <row r="25" spans="1:5" ht="24.75" customHeight="1">
      <c r="A25" s="84" t="s">
        <v>119</v>
      </c>
      <c r="B25" s="88" t="s">
        <v>262</v>
      </c>
      <c r="C25" s="211">
        <f aca="true" t="shared" si="1" ref="C25:E27">C26</f>
        <v>9422.5</v>
      </c>
      <c r="D25" s="211">
        <f t="shared" si="1"/>
        <v>9206.3</v>
      </c>
      <c r="E25" s="85">
        <f t="shared" si="1"/>
        <v>7587.9</v>
      </c>
    </row>
    <row r="26" spans="1:5" ht="26.25" customHeight="1">
      <c r="A26" s="84" t="s">
        <v>120</v>
      </c>
      <c r="B26" s="88" t="s">
        <v>121</v>
      </c>
      <c r="C26" s="211">
        <f t="shared" si="1"/>
        <v>9422.5</v>
      </c>
      <c r="D26" s="211">
        <f t="shared" si="1"/>
        <v>9206.3</v>
      </c>
      <c r="E26" s="85">
        <f t="shared" si="1"/>
        <v>7587.9</v>
      </c>
    </row>
    <row r="27" spans="1:5" ht="26.25" customHeight="1">
      <c r="A27" s="84" t="s">
        <v>122</v>
      </c>
      <c r="B27" s="88" t="s">
        <v>123</v>
      </c>
      <c r="C27" s="211">
        <f t="shared" si="1"/>
        <v>9422.5</v>
      </c>
      <c r="D27" s="211">
        <f t="shared" si="1"/>
        <v>9206.3</v>
      </c>
      <c r="E27" s="85">
        <f t="shared" si="1"/>
        <v>7587.9</v>
      </c>
    </row>
    <row r="28" spans="1:5" ht="27.75" customHeight="1" thickBot="1">
      <c r="A28" s="90" t="s">
        <v>124</v>
      </c>
      <c r="B28" s="91" t="s">
        <v>136</v>
      </c>
      <c r="C28" s="213">
        <v>9422.5</v>
      </c>
      <c r="D28" s="341">
        <v>9206.3</v>
      </c>
      <c r="E28" s="341">
        <v>7587.9</v>
      </c>
    </row>
    <row r="29" spans="1:3" ht="35.25" customHeight="1" hidden="1">
      <c r="A29" s="92"/>
      <c r="B29" s="93"/>
      <c r="C29" s="94"/>
    </row>
    <row r="35" spans="1:3" ht="12.75">
      <c r="A35" s="362"/>
      <c r="B35" s="362"/>
      <c r="C35" s="362"/>
    </row>
  </sheetData>
  <mergeCells count="11">
    <mergeCell ref="B1:D1"/>
    <mergeCell ref="B2:D2"/>
    <mergeCell ref="B3:D3"/>
    <mergeCell ref="B4:D4"/>
    <mergeCell ref="A35:C35"/>
    <mergeCell ref="A11:D11"/>
    <mergeCell ref="B5:D5"/>
    <mergeCell ref="B6:D6"/>
    <mergeCell ref="A9:D9"/>
    <mergeCell ref="A10:D10"/>
    <mergeCell ref="B7:D7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7" sqref="B17"/>
    </sheetView>
  </sheetViews>
  <sheetFormatPr defaultColWidth="9.00390625" defaultRowHeight="12.75"/>
  <cols>
    <col min="1" max="1" width="7.75390625" style="0" customWidth="1"/>
    <col min="2" max="2" width="29.75390625" style="0" customWidth="1"/>
    <col min="3" max="3" width="53.625" style="0" customWidth="1"/>
    <col min="4" max="4" width="10.375" style="0" customWidth="1"/>
    <col min="5" max="5" width="7.875" style="0" customWidth="1"/>
    <col min="7" max="7" width="1.625" style="0" hidden="1" customWidth="1"/>
  </cols>
  <sheetData>
    <row r="1" spans="2:5" ht="15.75">
      <c r="B1" s="360" t="s">
        <v>296</v>
      </c>
      <c r="C1" s="360"/>
      <c r="D1" s="360"/>
      <c r="E1" s="360"/>
    </row>
    <row r="2" spans="2:5" ht="12.75">
      <c r="B2" s="364" t="s">
        <v>297</v>
      </c>
      <c r="C2" s="364"/>
      <c r="D2" s="364"/>
      <c r="E2" s="364"/>
    </row>
    <row r="3" spans="2:5" ht="14.25" customHeight="1">
      <c r="B3" s="365" t="s">
        <v>225</v>
      </c>
      <c r="C3" s="365"/>
      <c r="D3" s="365"/>
      <c r="E3" s="365"/>
    </row>
    <row r="4" spans="2:5" ht="14.25" customHeight="1">
      <c r="B4" s="210"/>
      <c r="C4" s="366" t="s">
        <v>226</v>
      </c>
      <c r="D4" s="366"/>
      <c r="E4" s="366"/>
    </row>
    <row r="5" spans="2:5" s="7" customFormat="1" ht="12.75">
      <c r="B5" s="364" t="s">
        <v>335</v>
      </c>
      <c r="C5" s="364"/>
      <c r="D5" s="364"/>
      <c r="E5" s="364"/>
    </row>
    <row r="6" spans="2:5" s="7" customFormat="1" ht="12.75">
      <c r="B6" s="364" t="s">
        <v>227</v>
      </c>
      <c r="C6" s="364"/>
      <c r="D6" s="364"/>
      <c r="E6" s="364"/>
    </row>
    <row r="7" spans="2:5" s="7" customFormat="1" ht="12.75">
      <c r="B7" s="6"/>
      <c r="C7" s="362" t="s">
        <v>407</v>
      </c>
      <c r="D7" s="362"/>
      <c r="E7" s="362"/>
    </row>
    <row r="8" spans="2:5" s="7" customFormat="1" ht="15.75">
      <c r="B8" s="6"/>
      <c r="C8" s="361" t="s">
        <v>32</v>
      </c>
      <c r="D8" s="361"/>
      <c r="E8" s="361"/>
    </row>
    <row r="9" spans="2:5" s="7" customFormat="1" ht="11.25" customHeight="1">
      <c r="B9" s="364"/>
      <c r="C9" s="364"/>
      <c r="D9" s="364"/>
      <c r="E9" s="364"/>
    </row>
    <row r="10" spans="2:5" ht="12.75" hidden="1">
      <c r="B10" s="364" t="s">
        <v>290</v>
      </c>
      <c r="C10" s="364"/>
      <c r="D10" s="364"/>
      <c r="E10" s="364"/>
    </row>
    <row r="11" spans="2:5" ht="12.75" hidden="1">
      <c r="B11" s="364" t="s">
        <v>289</v>
      </c>
      <c r="C11" s="364"/>
      <c r="D11" s="364"/>
      <c r="E11" s="364"/>
    </row>
    <row r="12" spans="2:5" ht="18.75" customHeight="1" hidden="1">
      <c r="B12" s="364" t="s">
        <v>291</v>
      </c>
      <c r="C12" s="364"/>
      <c r="D12" s="364"/>
      <c r="E12" s="364"/>
    </row>
    <row r="13" spans="2:5" ht="18.75" customHeight="1">
      <c r="B13" s="364"/>
      <c r="C13" s="364"/>
      <c r="D13" s="364"/>
      <c r="E13" s="364"/>
    </row>
    <row r="14" spans="1:9" ht="15.75">
      <c r="A14" s="368" t="s">
        <v>292</v>
      </c>
      <c r="B14" s="368"/>
      <c r="C14" s="368"/>
      <c r="D14" s="368"/>
      <c r="E14" s="368"/>
      <c r="F14" s="368"/>
      <c r="G14" s="368"/>
      <c r="H14" s="8"/>
      <c r="I14" s="8"/>
    </row>
    <row r="15" spans="1:5" ht="15.75">
      <c r="A15" s="367" t="s">
        <v>103</v>
      </c>
      <c r="B15" s="367"/>
      <c r="C15" s="367"/>
      <c r="D15" s="54"/>
      <c r="E15" s="54"/>
    </row>
    <row r="16" spans="2:5" ht="15.75">
      <c r="B16" s="367" t="s">
        <v>408</v>
      </c>
      <c r="C16" s="367"/>
      <c r="D16" s="367"/>
      <c r="E16" s="367"/>
    </row>
    <row r="17" ht="13.5" thickBot="1">
      <c r="D17" s="6"/>
    </row>
    <row r="18" spans="1:4" ht="43.5" customHeight="1">
      <c r="A18" s="76" t="s">
        <v>293</v>
      </c>
      <c r="B18" s="11" t="s">
        <v>294</v>
      </c>
      <c r="C18" s="12" t="s">
        <v>295</v>
      </c>
      <c r="D18" s="55"/>
    </row>
    <row r="19" spans="1:4" ht="12.75" customHeight="1">
      <c r="A19" s="72">
        <v>1</v>
      </c>
      <c r="B19" s="53">
        <v>2</v>
      </c>
      <c r="C19" s="69">
        <v>3</v>
      </c>
      <c r="D19" s="55"/>
    </row>
    <row r="20" spans="1:4" s="5" customFormat="1" ht="33.75" customHeight="1">
      <c r="A20" s="77" t="s">
        <v>213</v>
      </c>
      <c r="B20" s="85" t="s">
        <v>263</v>
      </c>
      <c r="C20" s="86" t="s">
        <v>104</v>
      </c>
      <c r="D20" s="74"/>
    </row>
    <row r="21" spans="1:4" ht="56.25" customHeight="1">
      <c r="A21" s="78" t="s">
        <v>213</v>
      </c>
      <c r="B21" s="83" t="s">
        <v>61</v>
      </c>
      <c r="C21" s="87" t="s">
        <v>62</v>
      </c>
      <c r="D21" s="75"/>
    </row>
    <row r="22" spans="1:4" ht="48" customHeight="1">
      <c r="A22" s="79" t="s">
        <v>213</v>
      </c>
      <c r="B22" s="85" t="s">
        <v>63</v>
      </c>
      <c r="C22" s="86" t="s">
        <v>106</v>
      </c>
      <c r="D22" s="75"/>
    </row>
    <row r="23" spans="1:4" ht="52.5" customHeight="1">
      <c r="A23" s="79" t="s">
        <v>213</v>
      </c>
      <c r="B23" s="85" t="s">
        <v>107</v>
      </c>
      <c r="C23" s="86" t="s">
        <v>108</v>
      </c>
      <c r="D23" s="75"/>
    </row>
    <row r="24" spans="1:4" ht="55.5" customHeight="1">
      <c r="A24" s="79" t="s">
        <v>213</v>
      </c>
      <c r="B24" s="85" t="s">
        <v>109</v>
      </c>
      <c r="C24" s="95" t="s">
        <v>110</v>
      </c>
      <c r="D24" s="75"/>
    </row>
    <row r="25" spans="1:4" ht="50.25" customHeight="1">
      <c r="A25" s="79" t="s">
        <v>213</v>
      </c>
      <c r="B25" s="85" t="s">
        <v>111</v>
      </c>
      <c r="C25" s="95" t="s">
        <v>112</v>
      </c>
      <c r="D25" s="75"/>
    </row>
    <row r="26" spans="1:4" ht="31.5" customHeight="1">
      <c r="A26" s="96" t="s">
        <v>202</v>
      </c>
      <c r="B26" s="83" t="s">
        <v>113</v>
      </c>
      <c r="C26" s="97" t="s">
        <v>264</v>
      </c>
      <c r="D26" s="75"/>
    </row>
    <row r="27" spans="1:4" ht="31.5" customHeight="1">
      <c r="A27" s="98" t="s">
        <v>202</v>
      </c>
      <c r="B27" s="85" t="s">
        <v>265</v>
      </c>
      <c r="C27" s="95" t="s">
        <v>266</v>
      </c>
      <c r="D27" s="75"/>
    </row>
    <row r="28" spans="1:4" ht="35.25" customHeight="1">
      <c r="A28" s="98" t="s">
        <v>202</v>
      </c>
      <c r="B28" s="85" t="s">
        <v>261</v>
      </c>
      <c r="C28" s="95" t="s">
        <v>114</v>
      </c>
      <c r="D28" s="75"/>
    </row>
    <row r="29" spans="1:4" ht="35.25" customHeight="1">
      <c r="A29" s="98" t="s">
        <v>202</v>
      </c>
      <c r="B29" s="85" t="s">
        <v>115</v>
      </c>
      <c r="C29" s="95" t="s">
        <v>116</v>
      </c>
      <c r="D29" s="75"/>
    </row>
    <row r="30" spans="1:4" ht="40.5" customHeight="1">
      <c r="A30" s="98" t="s">
        <v>202</v>
      </c>
      <c r="B30" s="85" t="s">
        <v>117</v>
      </c>
      <c r="C30" s="95" t="s">
        <v>118</v>
      </c>
      <c r="D30" s="75"/>
    </row>
    <row r="31" spans="1:4" ht="27" customHeight="1">
      <c r="A31" s="98" t="s">
        <v>202</v>
      </c>
      <c r="B31" s="85" t="s">
        <v>119</v>
      </c>
      <c r="C31" s="95" t="s">
        <v>262</v>
      </c>
      <c r="D31" s="75"/>
    </row>
    <row r="32" spans="1:4" ht="33.75" customHeight="1">
      <c r="A32" s="98" t="s">
        <v>202</v>
      </c>
      <c r="B32" s="85" t="s">
        <v>120</v>
      </c>
      <c r="C32" s="95" t="s">
        <v>121</v>
      </c>
      <c r="D32" s="75"/>
    </row>
    <row r="33" spans="1:4" ht="36" customHeight="1">
      <c r="A33" s="98" t="s">
        <v>202</v>
      </c>
      <c r="B33" s="85" t="s">
        <v>122</v>
      </c>
      <c r="C33" s="95" t="s">
        <v>123</v>
      </c>
      <c r="D33" s="75"/>
    </row>
    <row r="34" spans="1:4" ht="36.75" customHeight="1" thickBot="1">
      <c r="A34" s="99" t="s">
        <v>202</v>
      </c>
      <c r="B34" s="100" t="s">
        <v>124</v>
      </c>
      <c r="C34" s="101" t="s">
        <v>136</v>
      </c>
      <c r="D34" s="75"/>
    </row>
  </sheetData>
  <mergeCells count="16">
    <mergeCell ref="B1:E1"/>
    <mergeCell ref="B2:E2"/>
    <mergeCell ref="B3:E3"/>
    <mergeCell ref="B5:E5"/>
    <mergeCell ref="C4:E4"/>
    <mergeCell ref="B6:E6"/>
    <mergeCell ref="C8:E8"/>
    <mergeCell ref="B9:E9"/>
    <mergeCell ref="B10:E10"/>
    <mergeCell ref="C7:E7"/>
    <mergeCell ref="A15:C15"/>
    <mergeCell ref="B16:E16"/>
    <mergeCell ref="B11:E11"/>
    <mergeCell ref="B12:E12"/>
    <mergeCell ref="B13:E13"/>
    <mergeCell ref="A14:G14"/>
  </mergeCells>
  <printOptions/>
  <pageMargins left="0.75" right="0.17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SheetLayoutView="100" workbookViewId="0" topLeftCell="A1">
      <selection activeCell="E61" sqref="E61"/>
    </sheetView>
  </sheetViews>
  <sheetFormatPr defaultColWidth="9.00390625" defaultRowHeight="12.75"/>
  <cols>
    <col min="1" max="1" width="23.625" style="0" customWidth="1"/>
    <col min="2" max="2" width="59.375" style="0" customWidth="1"/>
    <col min="3" max="3" width="12.625" style="136" customWidth="1"/>
    <col min="4" max="4" width="11.875" style="0" customWidth="1"/>
    <col min="5" max="5" width="11.25390625" style="0" customWidth="1"/>
  </cols>
  <sheetData>
    <row r="1" spans="2:3" ht="12.75">
      <c r="B1" s="362" t="s">
        <v>298</v>
      </c>
      <c r="C1" s="362"/>
    </row>
    <row r="2" spans="2:3" ht="12.75">
      <c r="B2" s="362" t="s">
        <v>316</v>
      </c>
      <c r="C2" s="362"/>
    </row>
    <row r="3" spans="2:3" ht="12.75">
      <c r="B3" s="7" t="s">
        <v>562</v>
      </c>
      <c r="C3" s="7"/>
    </row>
    <row r="4" spans="2:3" ht="12.75">
      <c r="B4" s="7" t="s">
        <v>563</v>
      </c>
      <c r="C4" s="7"/>
    </row>
    <row r="5" spans="2:3" ht="12.75">
      <c r="B5" s="7" t="s">
        <v>33</v>
      </c>
      <c r="C5" s="7"/>
    </row>
    <row r="6" spans="2:3" ht="12.75">
      <c r="B6" s="362" t="s">
        <v>34</v>
      </c>
      <c r="C6" s="362"/>
    </row>
    <row r="7" spans="2:3" ht="13.5" customHeight="1">
      <c r="B7" s="40"/>
      <c r="C7" s="135"/>
    </row>
    <row r="8" spans="1:3" ht="54" customHeight="1">
      <c r="A8" s="369" t="s">
        <v>35</v>
      </c>
      <c r="B8" s="369"/>
      <c r="C8" s="369"/>
    </row>
    <row r="9" ht="14.25" customHeight="1">
      <c r="A9" s="42" t="s">
        <v>179</v>
      </c>
    </row>
    <row r="10" spans="1:3" ht="19.5" thickBot="1">
      <c r="A10" s="43"/>
      <c r="C10" s="137" t="s">
        <v>317</v>
      </c>
    </row>
    <row r="11" spans="1:5" ht="61.5" customHeight="1">
      <c r="A11" s="56" t="s">
        <v>203</v>
      </c>
      <c r="B11" s="132"/>
      <c r="C11" s="164" t="s">
        <v>441</v>
      </c>
      <c r="D11" s="164" t="s">
        <v>442</v>
      </c>
      <c r="E11" s="169" t="s">
        <v>406</v>
      </c>
    </row>
    <row r="12" spans="1:5" ht="18" customHeight="1">
      <c r="A12" s="57">
        <v>1</v>
      </c>
      <c r="B12" s="44">
        <v>2</v>
      </c>
      <c r="C12" s="165">
        <v>3</v>
      </c>
      <c r="D12" s="3"/>
      <c r="E12" s="3"/>
    </row>
    <row r="13" spans="1:5" ht="18" customHeight="1">
      <c r="A13" s="57"/>
      <c r="B13" s="134" t="s">
        <v>52</v>
      </c>
      <c r="C13" s="171">
        <f>C14+C97</f>
        <v>9422.5</v>
      </c>
      <c r="D13" s="171">
        <f>D14+D97</f>
        <v>9206.3</v>
      </c>
      <c r="E13" s="172">
        <f>E14+E97</f>
        <v>7587.9</v>
      </c>
    </row>
    <row r="14" spans="1:5" ht="23.25" customHeight="1">
      <c r="A14" s="58" t="s">
        <v>318</v>
      </c>
      <c r="B14" s="45" t="s">
        <v>322</v>
      </c>
      <c r="C14" s="173">
        <f>C15+C24+C26+C34+C37+C58+C61+C92</f>
        <v>4669</v>
      </c>
      <c r="D14" s="173">
        <f>D15+D24+D26+D34+D37+D58+D61+D92</f>
        <v>4904</v>
      </c>
      <c r="E14" s="174">
        <f>E15+E24+E26+E34+E37+E58+E61+E92</f>
        <v>5225</v>
      </c>
    </row>
    <row r="15" spans="1:5" ht="19.5" customHeight="1">
      <c r="A15" s="58" t="s">
        <v>323</v>
      </c>
      <c r="B15" s="45" t="s">
        <v>197</v>
      </c>
      <c r="C15" s="175">
        <f>C16</f>
        <v>3068</v>
      </c>
      <c r="D15" s="175">
        <f>D16</f>
        <v>3282</v>
      </c>
      <c r="E15" s="176">
        <f>E16</f>
        <v>3578</v>
      </c>
    </row>
    <row r="16" spans="1:5" ht="18" customHeight="1">
      <c r="A16" s="58" t="s">
        <v>324</v>
      </c>
      <c r="B16" s="45" t="s">
        <v>198</v>
      </c>
      <c r="C16" s="175">
        <f>C17+C18</f>
        <v>3068</v>
      </c>
      <c r="D16" s="175">
        <f>D17+D18</f>
        <v>3282</v>
      </c>
      <c r="E16" s="176">
        <f>E17+E18</f>
        <v>3578</v>
      </c>
    </row>
    <row r="17" spans="1:5" ht="60.75" customHeight="1" hidden="1">
      <c r="A17" s="59" t="s">
        <v>325</v>
      </c>
      <c r="B17" s="14" t="s">
        <v>326</v>
      </c>
      <c r="C17" s="175"/>
      <c r="D17" s="177"/>
      <c r="E17" s="177"/>
    </row>
    <row r="18" spans="1:5" s="5" customFormat="1" ht="44.25" customHeight="1">
      <c r="A18" s="58" t="s">
        <v>325</v>
      </c>
      <c r="B18" s="46" t="s">
        <v>327</v>
      </c>
      <c r="C18" s="178">
        <f>SUM(C19:C22)</f>
        <v>3068</v>
      </c>
      <c r="D18" s="178">
        <f>SUM(D19:D22)</f>
        <v>3282</v>
      </c>
      <c r="E18" s="179">
        <f>SUM(E19:E22)</f>
        <v>3578</v>
      </c>
    </row>
    <row r="19" spans="1:5" ht="93" customHeight="1">
      <c r="A19" s="59" t="s">
        <v>329</v>
      </c>
      <c r="B19" s="14" t="s">
        <v>342</v>
      </c>
      <c r="C19" s="175">
        <v>3068</v>
      </c>
      <c r="D19" s="188">
        <v>3282</v>
      </c>
      <c r="E19" s="188">
        <v>3578</v>
      </c>
    </row>
    <row r="20" spans="1:5" ht="0.75" customHeight="1">
      <c r="A20" s="59" t="s">
        <v>328</v>
      </c>
      <c r="B20" s="14" t="s">
        <v>65</v>
      </c>
      <c r="C20" s="175"/>
      <c r="D20" s="177"/>
      <c r="E20" s="177"/>
    </row>
    <row r="21" spans="1:5" ht="0.75" customHeight="1" hidden="1">
      <c r="A21" s="59" t="s">
        <v>331</v>
      </c>
      <c r="B21" s="14" t="s">
        <v>332</v>
      </c>
      <c r="C21" s="175"/>
      <c r="D21" s="177"/>
      <c r="E21" s="177"/>
    </row>
    <row r="22" spans="1:5" ht="0.75" customHeight="1" hidden="1">
      <c r="A22" s="59" t="s">
        <v>333</v>
      </c>
      <c r="B22" s="14" t="s">
        <v>66</v>
      </c>
      <c r="C22" s="175"/>
      <c r="D22" s="177"/>
      <c r="E22" s="177"/>
    </row>
    <row r="23" spans="1:5" ht="16.5" customHeight="1" hidden="1">
      <c r="A23" s="59" t="s">
        <v>334</v>
      </c>
      <c r="B23" s="14" t="s">
        <v>67</v>
      </c>
      <c r="C23" s="175"/>
      <c r="D23" s="177"/>
      <c r="E23" s="177"/>
    </row>
    <row r="24" spans="1:5" ht="0.75" customHeight="1">
      <c r="A24" s="58" t="s">
        <v>344</v>
      </c>
      <c r="B24" s="46" t="s">
        <v>199</v>
      </c>
      <c r="C24" s="175">
        <f>C25</f>
        <v>0</v>
      </c>
      <c r="D24" s="177"/>
      <c r="E24" s="177"/>
    </row>
    <row r="25" spans="1:5" ht="18.75" hidden="1">
      <c r="A25" s="59" t="s">
        <v>345</v>
      </c>
      <c r="B25" s="14" t="s">
        <v>346</v>
      </c>
      <c r="C25" s="175">
        <v>0</v>
      </c>
      <c r="D25" s="177"/>
      <c r="E25" s="177"/>
    </row>
    <row r="26" spans="1:5" ht="15.75" customHeight="1">
      <c r="A26" s="58" t="s">
        <v>347</v>
      </c>
      <c r="B26" s="46" t="s">
        <v>206</v>
      </c>
      <c r="C26" s="175">
        <f>C27+C29</f>
        <v>472</v>
      </c>
      <c r="D26" s="175">
        <f>D27+D29</f>
        <v>497</v>
      </c>
      <c r="E26" s="176">
        <f>E27+E29</f>
        <v>522</v>
      </c>
    </row>
    <row r="27" spans="1:5" ht="15.75" customHeight="1">
      <c r="A27" s="58" t="s">
        <v>348</v>
      </c>
      <c r="B27" s="46" t="s">
        <v>349</v>
      </c>
      <c r="C27" s="175">
        <f>C28</f>
        <v>314</v>
      </c>
      <c r="D27" s="175">
        <f>D28</f>
        <v>339</v>
      </c>
      <c r="E27" s="176">
        <f>E28</f>
        <v>364</v>
      </c>
    </row>
    <row r="28" spans="1:5" ht="44.25" customHeight="1">
      <c r="A28" s="59" t="s">
        <v>350</v>
      </c>
      <c r="B28" s="14" t="s">
        <v>351</v>
      </c>
      <c r="C28" s="175">
        <v>314</v>
      </c>
      <c r="D28" s="175">
        <v>339</v>
      </c>
      <c r="E28" s="176">
        <v>364</v>
      </c>
    </row>
    <row r="29" spans="1:5" ht="15" customHeight="1">
      <c r="A29" s="58" t="s">
        <v>352</v>
      </c>
      <c r="B29" s="46" t="s">
        <v>353</v>
      </c>
      <c r="C29" s="175">
        <f>C30+C32</f>
        <v>158</v>
      </c>
      <c r="D29" s="175">
        <f>D30+D32</f>
        <v>158</v>
      </c>
      <c r="E29" s="176">
        <f>E30+E32</f>
        <v>158</v>
      </c>
    </row>
    <row r="30" spans="1:5" ht="45" customHeight="1">
      <c r="A30" s="58" t="s">
        <v>354</v>
      </c>
      <c r="B30" s="46" t="s">
        <v>355</v>
      </c>
      <c r="C30" s="175">
        <f>C31</f>
        <v>35</v>
      </c>
      <c r="D30" s="175">
        <f>D31</f>
        <v>35</v>
      </c>
      <c r="E30" s="176">
        <f>E31</f>
        <v>35</v>
      </c>
    </row>
    <row r="31" spans="1:5" ht="60.75" customHeight="1">
      <c r="A31" s="59" t="s">
        <v>356</v>
      </c>
      <c r="B31" s="14" t="s">
        <v>357</v>
      </c>
      <c r="C31" s="175">
        <v>35</v>
      </c>
      <c r="D31" s="175">
        <v>35</v>
      </c>
      <c r="E31" s="176">
        <v>35</v>
      </c>
    </row>
    <row r="32" spans="1:5" ht="43.5" customHeight="1">
      <c r="A32" s="58" t="s">
        <v>358</v>
      </c>
      <c r="B32" s="46" t="s">
        <v>359</v>
      </c>
      <c r="C32" s="175">
        <f>C33</f>
        <v>123</v>
      </c>
      <c r="D32" s="175">
        <f>D33</f>
        <v>123</v>
      </c>
      <c r="E32" s="176">
        <f>E33</f>
        <v>123</v>
      </c>
    </row>
    <row r="33" spans="1:5" ht="60" customHeight="1">
      <c r="A33" s="59" t="s">
        <v>360</v>
      </c>
      <c r="B33" s="14" t="s">
        <v>361</v>
      </c>
      <c r="C33" s="175">
        <v>123</v>
      </c>
      <c r="D33" s="175">
        <v>123</v>
      </c>
      <c r="E33" s="176">
        <v>123</v>
      </c>
    </row>
    <row r="34" spans="1:5" ht="15.75" customHeight="1">
      <c r="A34" s="58" t="s">
        <v>362</v>
      </c>
      <c r="B34" s="46" t="s">
        <v>363</v>
      </c>
      <c r="C34" s="175">
        <f aca="true" t="shared" si="0" ref="C34:E35">C35</f>
        <v>27</v>
      </c>
      <c r="D34" s="175">
        <f t="shared" si="0"/>
        <v>27</v>
      </c>
      <c r="E34" s="176">
        <f t="shared" si="0"/>
        <v>27</v>
      </c>
    </row>
    <row r="35" spans="1:5" ht="44.25" customHeight="1">
      <c r="A35" s="58" t="s">
        <v>364</v>
      </c>
      <c r="B35" s="46" t="s">
        <v>367</v>
      </c>
      <c r="C35" s="175">
        <f t="shared" si="0"/>
        <v>27</v>
      </c>
      <c r="D35" s="175">
        <f t="shared" si="0"/>
        <v>27</v>
      </c>
      <c r="E35" s="176">
        <f t="shared" si="0"/>
        <v>27</v>
      </c>
    </row>
    <row r="36" spans="1:5" ht="75.75" customHeight="1">
      <c r="A36" s="59" t="s">
        <v>368</v>
      </c>
      <c r="B36" s="14" t="s">
        <v>369</v>
      </c>
      <c r="C36" s="175">
        <v>27</v>
      </c>
      <c r="D36" s="175">
        <v>27</v>
      </c>
      <c r="E36" s="176">
        <v>27</v>
      </c>
    </row>
    <row r="37" spans="1:5" ht="44.25" customHeight="1">
      <c r="A37" s="58" t="s">
        <v>370</v>
      </c>
      <c r="B37" s="46" t="s">
        <v>200</v>
      </c>
      <c r="C37" s="178">
        <f>C38+C40+C42+C44+C53+C55</f>
        <v>1097</v>
      </c>
      <c r="D37" s="178">
        <f>D38+D40+D42+D44+D53+D55</f>
        <v>1097</v>
      </c>
      <c r="E37" s="179">
        <f>E38+E40+E42+E44+E53+E55</f>
        <v>1097</v>
      </c>
    </row>
    <row r="38" spans="1:5" ht="86.25" customHeight="1" hidden="1">
      <c r="A38" s="58" t="s">
        <v>371</v>
      </c>
      <c r="B38" s="46" t="s">
        <v>372</v>
      </c>
      <c r="C38" s="175">
        <f>C39</f>
        <v>0</v>
      </c>
      <c r="D38" s="177"/>
      <c r="E38" s="177"/>
    </row>
    <row r="39" spans="1:5" ht="59.25" customHeight="1" hidden="1">
      <c r="A39" s="59" t="s">
        <v>373</v>
      </c>
      <c r="B39" s="47" t="s">
        <v>374</v>
      </c>
      <c r="C39" s="175"/>
      <c r="D39" s="177"/>
      <c r="E39" s="177"/>
    </row>
    <row r="40" spans="1:5" ht="18" customHeight="1" hidden="1">
      <c r="A40" s="58" t="s">
        <v>375</v>
      </c>
      <c r="B40" s="46" t="s">
        <v>376</v>
      </c>
      <c r="C40" s="175">
        <f>C41</f>
        <v>0</v>
      </c>
      <c r="D40" s="177"/>
      <c r="E40" s="177"/>
    </row>
    <row r="41" spans="1:5" ht="30" customHeight="1" hidden="1">
      <c r="A41" s="59" t="s">
        <v>377</v>
      </c>
      <c r="B41" s="14" t="s">
        <v>378</v>
      </c>
      <c r="C41" s="175"/>
      <c r="D41" s="177"/>
      <c r="E41" s="177"/>
    </row>
    <row r="42" spans="1:5" ht="28.5" hidden="1">
      <c r="A42" s="58" t="s">
        <v>379</v>
      </c>
      <c r="B42" s="46" t="s">
        <v>380</v>
      </c>
      <c r="C42" s="175">
        <f>C43</f>
        <v>0</v>
      </c>
      <c r="D42" s="177"/>
      <c r="E42" s="177"/>
    </row>
    <row r="43" spans="1:5" ht="30.75" customHeight="1" hidden="1">
      <c r="A43" s="59" t="s">
        <v>381</v>
      </c>
      <c r="B43" s="14" t="s">
        <v>393</v>
      </c>
      <c r="C43" s="175"/>
      <c r="D43" s="177"/>
      <c r="E43" s="177"/>
    </row>
    <row r="44" spans="1:5" ht="86.25" customHeight="1">
      <c r="A44" s="58" t="s">
        <v>394</v>
      </c>
      <c r="B44" s="46" t="s">
        <v>69</v>
      </c>
      <c r="C44" s="175">
        <f>C45+C49</f>
        <v>1097</v>
      </c>
      <c r="D44" s="175">
        <f>D45+D49</f>
        <v>1097</v>
      </c>
      <c r="E44" s="176">
        <f>E45+E49</f>
        <v>1097</v>
      </c>
    </row>
    <row r="45" spans="1:5" ht="71.25" customHeight="1">
      <c r="A45" s="58" t="s">
        <v>395</v>
      </c>
      <c r="B45" s="46" t="s">
        <v>398</v>
      </c>
      <c r="C45" s="175">
        <f>C46</f>
        <v>1051</v>
      </c>
      <c r="D45" s="175">
        <f>D46</f>
        <v>1051</v>
      </c>
      <c r="E45" s="176">
        <f>E46</f>
        <v>1051</v>
      </c>
    </row>
    <row r="46" spans="1:5" ht="74.25" customHeight="1">
      <c r="A46" s="59" t="s">
        <v>409</v>
      </c>
      <c r="B46" s="14" t="s">
        <v>343</v>
      </c>
      <c r="C46" s="175">
        <v>1051</v>
      </c>
      <c r="D46" s="175">
        <v>1051</v>
      </c>
      <c r="E46" s="176">
        <v>1051</v>
      </c>
    </row>
    <row r="47" spans="1:5" ht="0.75" customHeight="1">
      <c r="A47" s="58" t="s">
        <v>399</v>
      </c>
      <c r="B47" s="46" t="s">
        <v>70</v>
      </c>
      <c r="C47" s="175"/>
      <c r="D47" s="177"/>
      <c r="E47" s="177"/>
    </row>
    <row r="48" spans="1:5" ht="36" customHeight="1" hidden="1">
      <c r="A48" s="59" t="s">
        <v>401</v>
      </c>
      <c r="B48" s="14" t="s">
        <v>402</v>
      </c>
      <c r="C48" s="175"/>
      <c r="D48" s="177"/>
      <c r="E48" s="177"/>
    </row>
    <row r="49" spans="1:5" ht="86.25" customHeight="1">
      <c r="A49" s="58" t="s">
        <v>403</v>
      </c>
      <c r="B49" s="46" t="s">
        <v>404</v>
      </c>
      <c r="C49" s="175">
        <f>C50</f>
        <v>46</v>
      </c>
      <c r="D49" s="175">
        <f>D50</f>
        <v>46</v>
      </c>
      <c r="E49" s="176">
        <f>E50</f>
        <v>46</v>
      </c>
    </row>
    <row r="50" spans="1:5" ht="62.25" customHeight="1">
      <c r="A50" s="59" t="s">
        <v>405</v>
      </c>
      <c r="B50" s="14" t="s">
        <v>413</v>
      </c>
      <c r="C50" s="175">
        <v>46</v>
      </c>
      <c r="D50" s="175">
        <v>46</v>
      </c>
      <c r="E50" s="176">
        <v>46</v>
      </c>
    </row>
    <row r="51" spans="1:5" ht="34.5" customHeight="1" hidden="1">
      <c r="A51" s="58" t="s">
        <v>414</v>
      </c>
      <c r="B51" s="46" t="s">
        <v>415</v>
      </c>
      <c r="C51" s="175">
        <f>C52</f>
        <v>0</v>
      </c>
      <c r="D51" s="177"/>
      <c r="E51" s="177"/>
    </row>
    <row r="52" spans="1:5" ht="3" customHeight="1" hidden="1">
      <c r="A52" s="59" t="s">
        <v>416</v>
      </c>
      <c r="B52" s="14" t="s">
        <v>417</v>
      </c>
      <c r="C52" s="175"/>
      <c r="D52" s="177"/>
      <c r="E52" s="177"/>
    </row>
    <row r="53" spans="1:5" ht="33" customHeight="1" hidden="1">
      <c r="A53" s="58" t="s">
        <v>418</v>
      </c>
      <c r="B53" s="46" t="s">
        <v>92</v>
      </c>
      <c r="C53" s="175">
        <f>C54</f>
        <v>0</v>
      </c>
      <c r="D53" s="177"/>
      <c r="E53" s="177"/>
    </row>
    <row r="54" spans="1:5" ht="33.75" customHeight="1" hidden="1">
      <c r="A54" s="59" t="s">
        <v>419</v>
      </c>
      <c r="B54" s="14" t="s">
        <v>94</v>
      </c>
      <c r="C54" s="175"/>
      <c r="D54" s="177"/>
      <c r="E54" s="177"/>
    </row>
    <row r="55" spans="1:5" ht="0.75" customHeight="1" hidden="1">
      <c r="A55" s="58" t="s">
        <v>420</v>
      </c>
      <c r="B55" s="46" t="s">
        <v>421</v>
      </c>
      <c r="C55" s="175">
        <f>C56</f>
        <v>0</v>
      </c>
      <c r="D55" s="177"/>
      <c r="E55" s="177"/>
    </row>
    <row r="56" spans="1:5" ht="32.25" customHeight="1" hidden="1">
      <c r="A56" s="59" t="s">
        <v>422</v>
      </c>
      <c r="B56" s="14" t="s">
        <v>423</v>
      </c>
      <c r="C56" s="175">
        <f>C57</f>
        <v>0</v>
      </c>
      <c r="D56" s="177"/>
      <c r="E56" s="177"/>
    </row>
    <row r="57" spans="1:5" ht="36" customHeight="1" hidden="1">
      <c r="A57" s="59" t="s">
        <v>424</v>
      </c>
      <c r="B57" s="14" t="s">
        <v>425</v>
      </c>
      <c r="C57" s="175"/>
      <c r="D57" s="177"/>
      <c r="E57" s="177"/>
    </row>
    <row r="58" spans="1:5" ht="0.75" customHeight="1" hidden="1">
      <c r="A58" s="58" t="s">
        <v>426</v>
      </c>
      <c r="B58" s="46" t="s">
        <v>427</v>
      </c>
      <c r="C58" s="178">
        <f>C59</f>
        <v>0</v>
      </c>
      <c r="D58" s="177"/>
      <c r="E58" s="177"/>
    </row>
    <row r="59" spans="1:5" ht="35.25" customHeight="1" hidden="1">
      <c r="A59" s="58" t="s">
        <v>430</v>
      </c>
      <c r="B59" s="46" t="s">
        <v>431</v>
      </c>
      <c r="C59" s="175">
        <f>C60</f>
        <v>0</v>
      </c>
      <c r="D59" s="177"/>
      <c r="E59" s="177"/>
    </row>
    <row r="60" spans="1:5" ht="33.75" customHeight="1" hidden="1">
      <c r="A60" s="59" t="s">
        <v>432</v>
      </c>
      <c r="B60" s="14" t="s">
        <v>433</v>
      </c>
      <c r="C60" s="175"/>
      <c r="D60" s="177"/>
      <c r="E60" s="177"/>
    </row>
    <row r="61" spans="1:5" ht="29.25" customHeight="1">
      <c r="A61" s="58" t="s">
        <v>434</v>
      </c>
      <c r="B61" s="46" t="s">
        <v>435</v>
      </c>
      <c r="C61" s="178">
        <f>C62+C64+C75</f>
        <v>5</v>
      </c>
      <c r="D61" s="178">
        <f>D62+D64+D75</f>
        <v>1</v>
      </c>
      <c r="E61" s="178">
        <f>E62+E64+E75</f>
        <v>1</v>
      </c>
    </row>
    <row r="62" spans="1:5" ht="39.75" customHeight="1" hidden="1">
      <c r="A62" s="58" t="s">
        <v>436</v>
      </c>
      <c r="B62" s="46" t="s">
        <v>437</v>
      </c>
      <c r="C62" s="175">
        <f>C63</f>
        <v>0</v>
      </c>
      <c r="D62" s="177"/>
      <c r="E62" s="177"/>
    </row>
    <row r="63" spans="1:5" ht="34.5" customHeight="1" hidden="1">
      <c r="A63" s="59" t="s">
        <v>438</v>
      </c>
      <c r="B63" s="14" t="s">
        <v>439</v>
      </c>
      <c r="C63" s="175"/>
      <c r="D63" s="177"/>
      <c r="E63" s="177"/>
    </row>
    <row r="64" spans="1:5" ht="39" customHeight="1" hidden="1">
      <c r="A64" s="58" t="s">
        <v>440</v>
      </c>
      <c r="B64" s="46" t="s">
        <v>550</v>
      </c>
      <c r="C64" s="175">
        <f>C65+C66+C67+C68</f>
        <v>0</v>
      </c>
      <c r="D64" s="177"/>
      <c r="E64" s="177"/>
    </row>
    <row r="65" spans="1:5" ht="39.75" customHeight="1" hidden="1">
      <c r="A65" s="59" t="s">
        <v>551</v>
      </c>
      <c r="B65" s="14" t="s">
        <v>99</v>
      </c>
      <c r="C65" s="175"/>
      <c r="D65" s="177"/>
      <c r="E65" s="177"/>
    </row>
    <row r="66" spans="1:5" ht="39.75" customHeight="1" hidden="1">
      <c r="A66" s="59" t="s">
        <v>552</v>
      </c>
      <c r="B66" s="14" t="s">
        <v>100</v>
      </c>
      <c r="C66" s="175"/>
      <c r="D66" s="177"/>
      <c r="E66" s="177"/>
    </row>
    <row r="67" spans="1:5" ht="36" customHeight="1" hidden="1">
      <c r="A67" s="59" t="s">
        <v>553</v>
      </c>
      <c r="B67" s="14" t="s">
        <v>101</v>
      </c>
      <c r="C67" s="175"/>
      <c r="D67" s="177"/>
      <c r="E67" s="177"/>
    </row>
    <row r="68" spans="1:5" ht="36.75" customHeight="1" hidden="1">
      <c r="A68" s="59" t="s">
        <v>558</v>
      </c>
      <c r="B68" s="14" t="s">
        <v>102</v>
      </c>
      <c r="C68" s="175"/>
      <c r="D68" s="177"/>
      <c r="E68" s="177"/>
    </row>
    <row r="69" spans="1:5" ht="33.75" customHeight="1" hidden="1">
      <c r="A69" s="58" t="s">
        <v>559</v>
      </c>
      <c r="B69" s="46" t="s">
        <v>564</v>
      </c>
      <c r="C69" s="175"/>
      <c r="D69" s="177"/>
      <c r="E69" s="177"/>
    </row>
    <row r="70" spans="1:5" ht="0.75" customHeight="1">
      <c r="A70" s="58" t="s">
        <v>565</v>
      </c>
      <c r="B70" s="46" t="s">
        <v>566</v>
      </c>
      <c r="C70" s="175"/>
      <c r="D70" s="177"/>
      <c r="E70" s="177"/>
    </row>
    <row r="71" spans="1:5" ht="33.75" customHeight="1" hidden="1">
      <c r="A71" s="59" t="s">
        <v>567</v>
      </c>
      <c r="B71" s="14" t="s">
        <v>568</v>
      </c>
      <c r="C71" s="175"/>
      <c r="D71" s="177"/>
      <c r="E71" s="177"/>
    </row>
    <row r="72" spans="1:5" ht="33" customHeight="1" hidden="1">
      <c r="A72" s="59" t="s">
        <v>569</v>
      </c>
      <c r="B72" s="14" t="s">
        <v>570</v>
      </c>
      <c r="C72" s="175"/>
      <c r="D72" s="177"/>
      <c r="E72" s="177"/>
    </row>
    <row r="73" spans="1:5" ht="30.75" customHeight="1" hidden="1">
      <c r="A73" s="58" t="s">
        <v>571</v>
      </c>
      <c r="B73" s="46" t="s">
        <v>572</v>
      </c>
      <c r="C73" s="175"/>
      <c r="D73" s="177"/>
      <c r="E73" s="177"/>
    </row>
    <row r="74" spans="1:5" ht="30" customHeight="1" hidden="1">
      <c r="A74" s="59" t="s">
        <v>573</v>
      </c>
      <c r="B74" s="14" t="s">
        <v>574</v>
      </c>
      <c r="C74" s="175"/>
      <c r="D74" s="177"/>
      <c r="E74" s="177"/>
    </row>
    <row r="75" spans="1:5" ht="57.75" customHeight="1">
      <c r="A75" s="58" t="s">
        <v>575</v>
      </c>
      <c r="B75" s="46" t="s">
        <v>576</v>
      </c>
      <c r="C75" s="175">
        <f aca="true" t="shared" si="1" ref="C75:E76">C76</f>
        <v>5</v>
      </c>
      <c r="D75" s="175">
        <f t="shared" si="1"/>
        <v>1</v>
      </c>
      <c r="E75" s="176">
        <f t="shared" si="1"/>
        <v>1</v>
      </c>
    </row>
    <row r="76" spans="1:5" ht="31.5" customHeight="1">
      <c r="A76" s="58" t="s">
        <v>577</v>
      </c>
      <c r="B76" s="46" t="s">
        <v>578</v>
      </c>
      <c r="C76" s="175">
        <f t="shared" si="1"/>
        <v>5</v>
      </c>
      <c r="D76" s="175">
        <f t="shared" si="1"/>
        <v>1</v>
      </c>
      <c r="E76" s="176">
        <f t="shared" si="1"/>
        <v>1</v>
      </c>
    </row>
    <row r="77" spans="1:5" ht="46.5" customHeight="1">
      <c r="A77" s="59" t="s">
        <v>410</v>
      </c>
      <c r="B77" s="14" t="s">
        <v>579</v>
      </c>
      <c r="C77" s="175">
        <v>5</v>
      </c>
      <c r="D77" s="175">
        <v>1</v>
      </c>
      <c r="E77" s="176">
        <v>1</v>
      </c>
    </row>
    <row r="78" spans="1:5" ht="42.75" customHeight="1" hidden="1">
      <c r="A78" s="60" t="s">
        <v>580</v>
      </c>
      <c r="B78" s="48" t="s">
        <v>581</v>
      </c>
      <c r="C78" s="175"/>
      <c r="D78" s="177"/>
      <c r="E78" s="177"/>
    </row>
    <row r="79" spans="1:5" ht="39.75" customHeight="1" hidden="1">
      <c r="A79" s="61" t="s">
        <v>582</v>
      </c>
      <c r="B79" s="47" t="s">
        <v>596</v>
      </c>
      <c r="C79" s="175"/>
      <c r="D79" s="177"/>
      <c r="E79" s="177"/>
    </row>
    <row r="80" spans="1:5" ht="34.5" customHeight="1" hidden="1">
      <c r="A80" s="58" t="s">
        <v>598</v>
      </c>
      <c r="B80" s="46" t="s">
        <v>207</v>
      </c>
      <c r="C80" s="175"/>
      <c r="D80" s="177"/>
      <c r="E80" s="177"/>
    </row>
    <row r="81" spans="1:5" ht="33" customHeight="1" hidden="1">
      <c r="A81" s="58" t="s">
        <v>599</v>
      </c>
      <c r="B81" s="46" t="s">
        <v>600</v>
      </c>
      <c r="C81" s="175"/>
      <c r="D81" s="177"/>
      <c r="E81" s="177"/>
    </row>
    <row r="82" spans="1:5" ht="38.25" customHeight="1" hidden="1">
      <c r="A82" s="59" t="s">
        <v>601</v>
      </c>
      <c r="B82" s="14" t="s">
        <v>602</v>
      </c>
      <c r="C82" s="175"/>
      <c r="D82" s="177"/>
      <c r="E82" s="177"/>
    </row>
    <row r="83" spans="1:5" ht="0.75" customHeight="1" hidden="1">
      <c r="A83" s="58" t="s">
        <v>603</v>
      </c>
      <c r="B83" s="46" t="s">
        <v>201</v>
      </c>
      <c r="C83" s="175"/>
      <c r="D83" s="177"/>
      <c r="E83" s="177"/>
    </row>
    <row r="84" spans="1:5" ht="37.5" customHeight="1" hidden="1">
      <c r="A84" s="58" t="s">
        <v>604</v>
      </c>
      <c r="B84" s="46" t="s">
        <v>605</v>
      </c>
      <c r="C84" s="175"/>
      <c r="D84" s="177"/>
      <c r="E84" s="177"/>
    </row>
    <row r="85" spans="1:5" ht="35.25" customHeight="1" hidden="1">
      <c r="A85" s="59" t="s">
        <v>606</v>
      </c>
      <c r="B85" s="14" t="s">
        <v>607</v>
      </c>
      <c r="C85" s="175"/>
      <c r="D85" s="177"/>
      <c r="E85" s="177"/>
    </row>
    <row r="86" spans="1:5" ht="0.75" customHeight="1" hidden="1">
      <c r="A86" s="58" t="s">
        <v>608</v>
      </c>
      <c r="B86" s="46" t="s">
        <v>609</v>
      </c>
      <c r="C86" s="175"/>
      <c r="D86" s="177"/>
      <c r="E86" s="177"/>
    </row>
    <row r="87" spans="1:5" ht="39" customHeight="1" hidden="1">
      <c r="A87" s="59" t="s">
        <v>610</v>
      </c>
      <c r="B87" s="14" t="s">
        <v>611</v>
      </c>
      <c r="C87" s="175"/>
      <c r="D87" s="177"/>
      <c r="E87" s="177"/>
    </row>
    <row r="88" spans="1:5" ht="39" customHeight="1" hidden="1">
      <c r="A88" s="58" t="s">
        <v>612</v>
      </c>
      <c r="B88" s="46" t="s">
        <v>613</v>
      </c>
      <c r="C88" s="175"/>
      <c r="D88" s="177"/>
      <c r="E88" s="177"/>
    </row>
    <row r="89" spans="1:5" ht="36" customHeight="1" hidden="1">
      <c r="A89" s="59" t="s">
        <v>614</v>
      </c>
      <c r="B89" s="14" t="s">
        <v>615</v>
      </c>
      <c r="C89" s="175"/>
      <c r="D89" s="177"/>
      <c r="E89" s="177"/>
    </row>
    <row r="90" spans="1:5" ht="34.5" customHeight="1" hidden="1">
      <c r="A90" s="58" t="s">
        <v>616</v>
      </c>
      <c r="B90" s="46" t="s">
        <v>617</v>
      </c>
      <c r="C90" s="175"/>
      <c r="D90" s="177"/>
      <c r="E90" s="177"/>
    </row>
    <row r="91" spans="1:5" ht="34.5" customHeight="1" hidden="1">
      <c r="A91" s="59" t="s">
        <v>618</v>
      </c>
      <c r="B91" s="14" t="s">
        <v>619</v>
      </c>
      <c r="C91" s="175"/>
      <c r="D91" s="177"/>
      <c r="E91" s="177"/>
    </row>
    <row r="92" spans="1:5" ht="33" customHeight="1" hidden="1">
      <c r="A92" s="58" t="s">
        <v>620</v>
      </c>
      <c r="B92" s="46" t="s">
        <v>208</v>
      </c>
      <c r="C92" s="178">
        <f>C93+C95</f>
        <v>0</v>
      </c>
      <c r="D92" s="178">
        <f>D93+D95</f>
        <v>0</v>
      </c>
      <c r="E92" s="179">
        <f>E93+E95</f>
        <v>0</v>
      </c>
    </row>
    <row r="93" spans="1:5" ht="32.25" customHeight="1" hidden="1">
      <c r="A93" s="58" t="s">
        <v>621</v>
      </c>
      <c r="B93" s="46" t="s">
        <v>622</v>
      </c>
      <c r="C93" s="175">
        <f>C94</f>
        <v>0</v>
      </c>
      <c r="D93" s="177"/>
      <c r="E93" s="177"/>
    </row>
    <row r="94" spans="1:5" ht="30" customHeight="1" hidden="1">
      <c r="A94" s="59" t="s">
        <v>623</v>
      </c>
      <c r="B94" s="14" t="s">
        <v>0</v>
      </c>
      <c r="C94" s="175"/>
      <c r="D94" s="177"/>
      <c r="E94" s="177"/>
    </row>
    <row r="95" spans="1:6" ht="29.25" customHeight="1" hidden="1">
      <c r="A95" s="58" t="s">
        <v>1</v>
      </c>
      <c r="B95" s="48" t="s">
        <v>2</v>
      </c>
      <c r="C95" s="180">
        <f>C96</f>
        <v>0</v>
      </c>
      <c r="D95" s="180">
        <f>D96</f>
        <v>0</v>
      </c>
      <c r="E95" s="181">
        <f>E96</f>
        <v>0</v>
      </c>
      <c r="F95" s="3"/>
    </row>
    <row r="96" spans="1:5" ht="27" customHeight="1" hidden="1">
      <c r="A96" s="59" t="s">
        <v>3</v>
      </c>
      <c r="B96" s="14" t="s">
        <v>4</v>
      </c>
      <c r="C96" s="182">
        <v>0</v>
      </c>
      <c r="D96" s="182">
        <v>0</v>
      </c>
      <c r="E96" s="183">
        <v>0</v>
      </c>
    </row>
    <row r="97" spans="1:5" s="5" customFormat="1" ht="18.75">
      <c r="A97" s="62" t="s">
        <v>5</v>
      </c>
      <c r="B97" s="49" t="s">
        <v>6</v>
      </c>
      <c r="C97" s="184">
        <f>C98</f>
        <v>4753.5</v>
      </c>
      <c r="D97" s="184">
        <f>D98</f>
        <v>4302.3</v>
      </c>
      <c r="E97" s="185">
        <f>E98</f>
        <v>2362.9</v>
      </c>
    </row>
    <row r="98" spans="1:5" s="5" customFormat="1" ht="30" customHeight="1" thickBot="1">
      <c r="A98" s="139" t="s">
        <v>7</v>
      </c>
      <c r="B98" s="140" t="s">
        <v>176</v>
      </c>
      <c r="C98" s="186">
        <f>C99+C104+C108+C117</f>
        <v>4753.5</v>
      </c>
      <c r="D98" s="186">
        <f>D99+D104+D108+D117</f>
        <v>4302.3</v>
      </c>
      <c r="E98" s="185">
        <f>E99+E104+E108+E117</f>
        <v>2362.9</v>
      </c>
    </row>
    <row r="99" spans="1:5" ht="30">
      <c r="A99" s="67" t="s">
        <v>8</v>
      </c>
      <c r="B99" s="68" t="s">
        <v>9</v>
      </c>
      <c r="C99" s="187">
        <f>C100+C102</f>
        <v>2935</v>
      </c>
      <c r="D99" s="187">
        <f>D100+D102</f>
        <v>2355</v>
      </c>
      <c r="E99" s="188">
        <f>E100+E102</f>
        <v>293</v>
      </c>
    </row>
    <row r="100" spans="1:5" ht="18.75">
      <c r="A100" s="64" t="s">
        <v>10</v>
      </c>
      <c r="B100" s="50" t="s">
        <v>11</v>
      </c>
      <c r="C100" s="189">
        <f>C101</f>
        <v>803</v>
      </c>
      <c r="D100" s="189">
        <f>D101</f>
        <v>616</v>
      </c>
      <c r="E100" s="188">
        <f>E101</f>
        <v>293</v>
      </c>
    </row>
    <row r="101" spans="1:5" ht="30.75" thickBot="1">
      <c r="A101" s="65" t="s">
        <v>12</v>
      </c>
      <c r="B101" s="66" t="s">
        <v>443</v>
      </c>
      <c r="C101" s="190">
        <v>803</v>
      </c>
      <c r="D101" s="190">
        <v>616</v>
      </c>
      <c r="E101" s="188">
        <v>293</v>
      </c>
    </row>
    <row r="102" spans="1:5" ht="30">
      <c r="A102" s="67" t="s">
        <v>13</v>
      </c>
      <c r="B102" s="68" t="s">
        <v>14</v>
      </c>
      <c r="C102" s="187">
        <f>C103</f>
        <v>2132</v>
      </c>
      <c r="D102" s="187">
        <f>D103</f>
        <v>1739</v>
      </c>
      <c r="E102" s="191">
        <f>E103</f>
        <v>0</v>
      </c>
    </row>
    <row r="103" spans="1:5" ht="30">
      <c r="A103" s="64" t="s">
        <v>15</v>
      </c>
      <c r="B103" s="50" t="s">
        <v>16</v>
      </c>
      <c r="C103" s="189">
        <v>2132</v>
      </c>
      <c r="D103" s="189">
        <v>1739</v>
      </c>
      <c r="E103" s="188">
        <v>0</v>
      </c>
    </row>
    <row r="104" spans="1:5" s="5" customFormat="1" ht="30.75" customHeight="1">
      <c r="A104" s="63" t="s">
        <v>17</v>
      </c>
      <c r="B104" s="49" t="s">
        <v>18</v>
      </c>
      <c r="C104" s="184">
        <f>C105</f>
        <v>0</v>
      </c>
      <c r="D104" s="184">
        <f>D105</f>
        <v>0</v>
      </c>
      <c r="E104" s="185">
        <f>E105</f>
        <v>0</v>
      </c>
    </row>
    <row r="105" spans="1:5" ht="18" customHeight="1">
      <c r="A105" s="64" t="s">
        <v>19</v>
      </c>
      <c r="B105" s="51" t="s">
        <v>178</v>
      </c>
      <c r="C105" s="189">
        <f>SUM(C106:C107)</f>
        <v>0</v>
      </c>
      <c r="D105" s="189">
        <f>SUM(D106:D107)</f>
        <v>0</v>
      </c>
      <c r="E105" s="188">
        <f>SUM(E106:E107)</f>
        <v>0</v>
      </c>
    </row>
    <row r="106" spans="1:5" ht="0.75" customHeight="1">
      <c r="A106" s="64" t="s">
        <v>20</v>
      </c>
      <c r="B106" s="50" t="s">
        <v>21</v>
      </c>
      <c r="C106" s="189"/>
      <c r="D106" s="177"/>
      <c r="E106" s="177"/>
    </row>
    <row r="107" spans="1:5" ht="45.75" customHeight="1" hidden="1">
      <c r="A107" s="64" t="s">
        <v>20</v>
      </c>
      <c r="B107" s="50" t="s">
        <v>22</v>
      </c>
      <c r="C107" s="189"/>
      <c r="D107" s="177"/>
      <c r="E107" s="177"/>
    </row>
    <row r="108" spans="1:5" s="5" customFormat="1" ht="28.5">
      <c r="A108" s="63" t="s">
        <v>23</v>
      </c>
      <c r="B108" s="49" t="s">
        <v>24</v>
      </c>
      <c r="C108" s="184">
        <f>C109+C111+C113+C115</f>
        <v>1818.5</v>
      </c>
      <c r="D108" s="184">
        <f>D109+D111+D113+D115</f>
        <v>1947.3</v>
      </c>
      <c r="E108" s="185">
        <f>E109+E111+E113+E115</f>
        <v>2069.9</v>
      </c>
    </row>
    <row r="109" spans="1:5" ht="30" customHeight="1" hidden="1">
      <c r="A109" s="64" t="s">
        <v>25</v>
      </c>
      <c r="B109" s="50" t="s">
        <v>26</v>
      </c>
      <c r="C109" s="189">
        <f>C110</f>
        <v>0</v>
      </c>
      <c r="D109" s="177"/>
      <c r="E109" s="177"/>
    </row>
    <row r="110" spans="1:5" ht="32.25" customHeight="1" hidden="1">
      <c r="A110" s="64" t="s">
        <v>27</v>
      </c>
      <c r="B110" s="50" t="s">
        <v>28</v>
      </c>
      <c r="C110" s="189"/>
      <c r="D110" s="177"/>
      <c r="E110" s="177"/>
    </row>
    <row r="111" spans="1:5" ht="33" customHeight="1">
      <c r="A111" s="64" t="s">
        <v>29</v>
      </c>
      <c r="B111" s="50" t="s">
        <v>30</v>
      </c>
      <c r="C111" s="189">
        <f>C112</f>
        <v>238.8</v>
      </c>
      <c r="D111" s="189">
        <f>D112</f>
        <v>245.6</v>
      </c>
      <c r="E111" s="188">
        <f>E112</f>
        <v>246.2</v>
      </c>
    </row>
    <row r="112" spans="1:5" ht="45.75" customHeight="1">
      <c r="A112" s="64" t="s">
        <v>31</v>
      </c>
      <c r="B112" s="50" t="s">
        <v>168</v>
      </c>
      <c r="C112" s="189">
        <v>238.8</v>
      </c>
      <c r="D112" s="189">
        <v>245.6</v>
      </c>
      <c r="E112" s="188">
        <v>246.2</v>
      </c>
    </row>
    <row r="113" spans="1:5" ht="45">
      <c r="A113" s="64" t="s">
        <v>170</v>
      </c>
      <c r="B113" s="50" t="s">
        <v>169</v>
      </c>
      <c r="C113" s="189">
        <f>C114</f>
        <v>1464</v>
      </c>
      <c r="D113" s="189">
        <f>D114</f>
        <v>1586</v>
      </c>
      <c r="E113" s="188">
        <f>E114</f>
        <v>1708</v>
      </c>
    </row>
    <row r="114" spans="1:5" ht="31.5" customHeight="1">
      <c r="A114" s="64" t="s">
        <v>171</v>
      </c>
      <c r="B114" s="50" t="s">
        <v>209</v>
      </c>
      <c r="C114" s="189">
        <v>1464</v>
      </c>
      <c r="D114" s="189">
        <v>1586</v>
      </c>
      <c r="E114" s="188">
        <v>1708</v>
      </c>
    </row>
    <row r="115" spans="1:5" ht="18.75">
      <c r="A115" s="64" t="s">
        <v>170</v>
      </c>
      <c r="B115" s="50" t="s">
        <v>177</v>
      </c>
      <c r="C115" s="189">
        <f>C116</f>
        <v>115.7</v>
      </c>
      <c r="D115" s="189">
        <f>D116</f>
        <v>115.7</v>
      </c>
      <c r="E115" s="188">
        <f>E116</f>
        <v>115.7</v>
      </c>
    </row>
    <row r="116" spans="1:5" ht="60">
      <c r="A116" s="64" t="s">
        <v>171</v>
      </c>
      <c r="B116" s="50" t="s">
        <v>175</v>
      </c>
      <c r="C116" s="189">
        <v>115.7</v>
      </c>
      <c r="D116" s="189">
        <v>115.7</v>
      </c>
      <c r="E116" s="188">
        <v>115.7</v>
      </c>
    </row>
    <row r="117" spans="1:5" ht="1.5" customHeight="1">
      <c r="A117" s="64" t="s">
        <v>181</v>
      </c>
      <c r="B117" s="50" t="s">
        <v>182</v>
      </c>
      <c r="C117" s="166">
        <f aca="true" t="shared" si="2" ref="C117:E118">C118</f>
        <v>0</v>
      </c>
      <c r="D117" s="166">
        <f t="shared" si="2"/>
        <v>0</v>
      </c>
      <c r="E117" s="151">
        <f t="shared" si="2"/>
        <v>0</v>
      </c>
    </row>
    <row r="118" spans="1:5" ht="51.75" hidden="1" thickBot="1">
      <c r="A118" s="155" t="s">
        <v>51</v>
      </c>
      <c r="B118" s="156" t="s">
        <v>55</v>
      </c>
      <c r="C118" s="167">
        <f t="shared" si="2"/>
        <v>0</v>
      </c>
      <c r="D118" s="167">
        <f t="shared" si="2"/>
        <v>0</v>
      </c>
      <c r="E118" s="151">
        <f t="shared" si="2"/>
        <v>0</v>
      </c>
    </row>
    <row r="119" spans="1:5" ht="52.5" customHeight="1" hidden="1" thickBot="1">
      <c r="A119" s="159" t="s">
        <v>50</v>
      </c>
      <c r="B119" s="161" t="s">
        <v>56</v>
      </c>
      <c r="C119" s="168">
        <v>0</v>
      </c>
      <c r="D119" s="3"/>
      <c r="E119" s="3"/>
    </row>
    <row r="120" spans="1:3" ht="52.5" customHeight="1" hidden="1">
      <c r="A120" s="158" t="s">
        <v>51</v>
      </c>
      <c r="B120" s="160" t="s">
        <v>55</v>
      </c>
      <c r="C120" s="162">
        <f>C121</f>
        <v>0</v>
      </c>
    </row>
    <row r="121" spans="1:3" ht="54" customHeight="1" hidden="1" thickBot="1">
      <c r="A121" s="133" t="s">
        <v>50</v>
      </c>
      <c r="B121" s="141" t="s">
        <v>56</v>
      </c>
      <c r="C121" s="157"/>
    </row>
    <row r="122" spans="1:3" ht="15">
      <c r="A122" s="52"/>
      <c r="B122" s="52"/>
      <c r="C122" s="170"/>
    </row>
    <row r="123" spans="1:3" ht="15">
      <c r="A123" s="52"/>
      <c r="B123" s="52"/>
      <c r="C123" s="138"/>
    </row>
    <row r="124" spans="1:3" ht="15">
      <c r="A124" s="52"/>
      <c r="B124" s="52"/>
      <c r="C124" s="138"/>
    </row>
    <row r="125" spans="1:3" ht="15">
      <c r="A125" s="52"/>
      <c r="B125" s="52"/>
      <c r="C125" s="138"/>
    </row>
    <row r="126" spans="1:3" ht="15">
      <c r="A126" s="52"/>
      <c r="B126" s="52"/>
      <c r="C126" s="138"/>
    </row>
    <row r="127" spans="1:3" ht="15">
      <c r="A127" s="52"/>
      <c r="B127" s="52"/>
      <c r="C127" s="138"/>
    </row>
  </sheetData>
  <mergeCells count="4">
    <mergeCell ref="B6:C6"/>
    <mergeCell ref="A8:C8"/>
    <mergeCell ref="B1:C1"/>
    <mergeCell ref="B2:C2"/>
  </mergeCells>
  <printOptions/>
  <pageMargins left="0.7480314960629921" right="0" top="0" bottom="0" header="0.5118110236220472" footer="0"/>
  <pageSetup horizontalDpi="600" verticalDpi="600" orientation="portrait" paperSize="9" scale="66" r:id="rId1"/>
  <rowBreaks count="1" manualBreakCount="1"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8"/>
  <sheetViews>
    <sheetView zoomScaleSheetLayoutView="100" workbookViewId="0" topLeftCell="A1">
      <selection activeCell="A201" sqref="A201"/>
    </sheetView>
  </sheetViews>
  <sheetFormatPr defaultColWidth="9.00390625" defaultRowHeight="12.75"/>
  <cols>
    <col min="1" max="1" width="56.75390625" style="8" customWidth="1"/>
    <col min="2" max="2" width="9.875" style="8" hidden="1" customWidth="1"/>
    <col min="3" max="3" width="8.375" style="8" customWidth="1"/>
    <col min="4" max="4" width="9.375" style="8" customWidth="1"/>
    <col min="5" max="5" width="13.375" style="8" customWidth="1"/>
    <col min="6" max="6" width="5.75390625" style="8" customWidth="1"/>
    <col min="7" max="7" width="11.75390625" style="123" customWidth="1"/>
    <col min="8" max="8" width="13.25390625" style="8" customWidth="1"/>
    <col min="9" max="9" width="12.375" style="8" customWidth="1"/>
    <col min="10" max="10" width="17.75390625" style="8" customWidth="1"/>
    <col min="11" max="11" width="17.25390625" style="8" customWidth="1"/>
    <col min="12" max="16384" width="9.125" style="8" customWidth="1"/>
  </cols>
  <sheetData>
    <row r="1" spans="2:10" ht="15">
      <c r="B1" s="7" t="s">
        <v>167</v>
      </c>
      <c r="C1" s="7"/>
      <c r="D1" s="121"/>
      <c r="E1" s="7" t="s">
        <v>54</v>
      </c>
      <c r="F1" s="7"/>
      <c r="H1" s="131"/>
      <c r="I1" s="131"/>
      <c r="J1" s="131"/>
    </row>
    <row r="2" spans="2:10" ht="15">
      <c r="B2" s="7" t="s">
        <v>316</v>
      </c>
      <c r="C2" s="7"/>
      <c r="D2" s="121"/>
      <c r="E2" s="417" t="s">
        <v>282</v>
      </c>
      <c r="F2" s="417"/>
      <c r="G2" s="417"/>
      <c r="H2" s="417"/>
      <c r="I2" s="417"/>
      <c r="J2" s="131"/>
    </row>
    <row r="3" spans="2:10" ht="15">
      <c r="B3" s="7" t="s">
        <v>48</v>
      </c>
      <c r="C3" s="7"/>
      <c r="D3" s="121"/>
      <c r="E3" s="362" t="s">
        <v>283</v>
      </c>
      <c r="F3" s="362"/>
      <c r="G3" s="362"/>
      <c r="H3" s="362"/>
      <c r="I3" s="362"/>
      <c r="J3" s="131"/>
    </row>
    <row r="4" spans="2:10" ht="15">
      <c r="B4" s="7" t="s">
        <v>299</v>
      </c>
      <c r="C4" s="7"/>
      <c r="D4" s="121"/>
      <c r="E4" s="362" t="s">
        <v>284</v>
      </c>
      <c r="F4" s="362"/>
      <c r="G4" s="362"/>
      <c r="H4" s="362"/>
      <c r="I4" s="362"/>
      <c r="J4" s="131"/>
    </row>
    <row r="5" spans="2:10" ht="15">
      <c r="B5" s="7" t="s">
        <v>49</v>
      </c>
      <c r="C5" s="7"/>
      <c r="D5" s="121"/>
      <c r="E5" s="362" t="s">
        <v>36</v>
      </c>
      <c r="F5" s="362"/>
      <c r="G5" s="362"/>
      <c r="H5" s="362"/>
      <c r="I5" s="362"/>
      <c r="J5" s="131"/>
    </row>
    <row r="6" spans="2:10" ht="15">
      <c r="B6" s="7" t="s">
        <v>53</v>
      </c>
      <c r="C6" s="7"/>
      <c r="D6" s="121"/>
      <c r="E6" s="362" t="s">
        <v>37</v>
      </c>
      <c r="F6" s="362"/>
      <c r="G6" s="362"/>
      <c r="H6" s="362"/>
      <c r="I6" s="362"/>
      <c r="J6" s="131"/>
    </row>
    <row r="7" spans="4:9" ht="15">
      <c r="D7" s="121"/>
      <c r="E7" s="418" t="s">
        <v>38</v>
      </c>
      <c r="F7" s="418"/>
      <c r="G7" s="418"/>
      <c r="H7" s="418"/>
      <c r="I7" s="418"/>
    </row>
    <row r="8" spans="1:8" ht="48" customHeight="1">
      <c r="A8" s="372" t="s">
        <v>411</v>
      </c>
      <c r="B8" s="372"/>
      <c r="C8" s="372"/>
      <c r="D8" s="372"/>
      <c r="E8" s="372"/>
      <c r="F8" s="372"/>
      <c r="G8" s="372"/>
      <c r="H8" s="80"/>
    </row>
    <row r="9" spans="1:8" ht="15.75">
      <c r="A9" s="372"/>
      <c r="B9" s="372"/>
      <c r="C9" s="372"/>
      <c r="D9" s="372"/>
      <c r="E9" s="372"/>
      <c r="F9" s="372"/>
      <c r="G9" s="152"/>
      <c r="H9" s="80"/>
    </row>
    <row r="10" spans="1:8" ht="15.75">
      <c r="A10" s="81"/>
      <c r="B10" s="81"/>
      <c r="C10" s="81"/>
      <c r="D10" s="81"/>
      <c r="E10" s="81"/>
      <c r="F10" s="81"/>
      <c r="G10" s="152"/>
      <c r="H10" s="80"/>
    </row>
    <row r="11" spans="6:8" ht="16.5" customHeight="1" thickBot="1">
      <c r="F11" s="118" t="s">
        <v>180</v>
      </c>
      <c r="G11" s="124"/>
      <c r="H11" s="118"/>
    </row>
    <row r="12" spans="1:9" ht="22.5" customHeight="1">
      <c r="A12" s="373" t="s">
        <v>183</v>
      </c>
      <c r="B12" s="375" t="s">
        <v>196</v>
      </c>
      <c r="C12" s="375" t="s">
        <v>184</v>
      </c>
      <c r="D12" s="375" t="s">
        <v>185</v>
      </c>
      <c r="E12" s="378" t="s">
        <v>186</v>
      </c>
      <c r="F12" s="380" t="s">
        <v>187</v>
      </c>
      <c r="G12" s="370" t="s">
        <v>396</v>
      </c>
      <c r="H12" s="370" t="s">
        <v>397</v>
      </c>
      <c r="I12" s="377" t="s">
        <v>125</v>
      </c>
    </row>
    <row r="13" spans="1:17" ht="23.25" customHeight="1">
      <c r="A13" s="374"/>
      <c r="B13" s="376"/>
      <c r="C13" s="376"/>
      <c r="D13" s="376"/>
      <c r="E13" s="379"/>
      <c r="F13" s="381"/>
      <c r="G13" s="371"/>
      <c r="H13" s="371"/>
      <c r="I13" s="377"/>
      <c r="Q13" s="119"/>
    </row>
    <row r="14" spans="1:9" ht="15.75">
      <c r="A14" s="102" t="s">
        <v>137</v>
      </c>
      <c r="B14" s="1"/>
      <c r="C14" s="1"/>
      <c r="D14" s="1"/>
      <c r="E14" s="1"/>
      <c r="F14" s="30"/>
      <c r="G14" s="320">
        <f>G16+G90+G107+G121+G128+G153+G160+G190+G206</f>
        <v>9422.5</v>
      </c>
      <c r="H14" s="320">
        <f>H16+H90+H107+H121+H128+H153+H160+H190+H206+H215</f>
        <v>9206.3</v>
      </c>
      <c r="I14" s="320">
        <f>I16+I90+I107+I121+I128+I153+I160+I190+I206+I215</f>
        <v>7587.9</v>
      </c>
    </row>
    <row r="15" spans="1:9" ht="18">
      <c r="A15" s="103"/>
      <c r="B15" s="104"/>
      <c r="C15" s="1"/>
      <c r="D15" s="1"/>
      <c r="E15" s="1"/>
      <c r="F15" s="41"/>
      <c r="G15" s="192"/>
      <c r="H15" s="295"/>
      <c r="I15" s="177"/>
    </row>
    <row r="16" spans="1:9" ht="15.75">
      <c r="A16" s="265" t="s">
        <v>194</v>
      </c>
      <c r="B16" s="220" t="s">
        <v>202</v>
      </c>
      <c r="C16" s="223" t="s">
        <v>233</v>
      </c>
      <c r="D16" s="223" t="s">
        <v>365</v>
      </c>
      <c r="E16" s="223" t="s">
        <v>446</v>
      </c>
      <c r="F16" s="237" t="s">
        <v>93</v>
      </c>
      <c r="G16" s="243">
        <f>G17+G24+G49+G56</f>
        <v>2515.7</v>
      </c>
      <c r="H16" s="243">
        <f>H17+H24+H49+H56</f>
        <v>2515.7</v>
      </c>
      <c r="I16" s="243">
        <f>I17+I24+I49+I56</f>
        <v>2465.7</v>
      </c>
    </row>
    <row r="17" spans="1:9" ht="47.25">
      <c r="A17" s="265" t="s">
        <v>231</v>
      </c>
      <c r="B17" s="220" t="s">
        <v>202</v>
      </c>
      <c r="C17" s="223" t="s">
        <v>233</v>
      </c>
      <c r="D17" s="223" t="s">
        <v>252</v>
      </c>
      <c r="E17" s="223" t="s">
        <v>446</v>
      </c>
      <c r="F17" s="237" t="s">
        <v>93</v>
      </c>
      <c r="G17" s="224">
        <f>SUM(G19)</f>
        <v>300</v>
      </c>
      <c r="H17" s="224">
        <f>SUM(H19)</f>
        <v>300</v>
      </c>
      <c r="I17" s="224">
        <f>SUM(I19)</f>
        <v>300</v>
      </c>
    </row>
    <row r="18" spans="1:9" ht="31.5">
      <c r="A18" s="266" t="s">
        <v>544</v>
      </c>
      <c r="B18" s="220" t="s">
        <v>202</v>
      </c>
      <c r="C18" s="223" t="s">
        <v>233</v>
      </c>
      <c r="D18" s="223" t="s">
        <v>252</v>
      </c>
      <c r="E18" s="223" t="s">
        <v>138</v>
      </c>
      <c r="F18" s="237" t="s">
        <v>93</v>
      </c>
      <c r="G18" s="243">
        <f>SUM(G19)</f>
        <v>300</v>
      </c>
      <c r="H18" s="243">
        <f>SUM(H19)</f>
        <v>300</v>
      </c>
      <c r="I18" s="243">
        <f>SUM(I19)</f>
        <v>300</v>
      </c>
    </row>
    <row r="19" spans="1:9" ht="15.75">
      <c r="A19" s="267" t="s">
        <v>217</v>
      </c>
      <c r="B19" s="220" t="s">
        <v>202</v>
      </c>
      <c r="C19" s="223" t="s">
        <v>233</v>
      </c>
      <c r="D19" s="223" t="s">
        <v>252</v>
      </c>
      <c r="E19" s="223" t="s">
        <v>545</v>
      </c>
      <c r="F19" s="223" t="s">
        <v>93</v>
      </c>
      <c r="G19" s="224">
        <f>SUM(G22)</f>
        <v>300</v>
      </c>
      <c r="H19" s="224">
        <f>SUM(H22)</f>
        <v>300</v>
      </c>
      <c r="I19" s="224">
        <f>SUM(I22)</f>
        <v>300</v>
      </c>
    </row>
    <row r="20" spans="1:9" ht="0.75" customHeight="1" hidden="1">
      <c r="A20" s="106" t="s">
        <v>214</v>
      </c>
      <c r="B20" s="104" t="s">
        <v>202</v>
      </c>
      <c r="C20" s="1" t="s">
        <v>188</v>
      </c>
      <c r="D20" s="1" t="s">
        <v>191</v>
      </c>
      <c r="E20" s="1" t="s">
        <v>189</v>
      </c>
      <c r="F20" s="30" t="s">
        <v>190</v>
      </c>
      <c r="G20" s="192"/>
      <c r="H20" s="196"/>
      <c r="I20" s="177"/>
    </row>
    <row r="21" spans="1:9" ht="45">
      <c r="A21" s="345" t="s">
        <v>73</v>
      </c>
      <c r="B21" s="104"/>
      <c r="C21" s="223" t="s">
        <v>233</v>
      </c>
      <c r="D21" s="223" t="s">
        <v>252</v>
      </c>
      <c r="E21" s="223" t="s">
        <v>545</v>
      </c>
      <c r="F21" s="30">
        <v>100</v>
      </c>
      <c r="G21" s="224">
        <f aca="true" t="shared" si="0" ref="G21:I22">SUM(G22)</f>
        <v>300</v>
      </c>
      <c r="H21" s="224">
        <f t="shared" si="0"/>
        <v>300</v>
      </c>
      <c r="I21" s="224">
        <f t="shared" si="0"/>
        <v>300</v>
      </c>
    </row>
    <row r="22" spans="1:9" ht="30">
      <c r="A22" s="314" t="s">
        <v>74</v>
      </c>
      <c r="B22" s="220" t="s">
        <v>202</v>
      </c>
      <c r="C22" s="221" t="s">
        <v>233</v>
      </c>
      <c r="D22" s="221" t="s">
        <v>252</v>
      </c>
      <c r="E22" s="221" t="s">
        <v>545</v>
      </c>
      <c r="F22" s="221" t="s">
        <v>172</v>
      </c>
      <c r="G22" s="226">
        <f t="shared" si="0"/>
        <v>300</v>
      </c>
      <c r="H22" s="226">
        <f t="shared" si="0"/>
        <v>300</v>
      </c>
      <c r="I22" s="226">
        <f t="shared" si="0"/>
        <v>300</v>
      </c>
    </row>
    <row r="23" spans="1:9" ht="15.75">
      <c r="A23" s="315" t="s">
        <v>75</v>
      </c>
      <c r="B23" s="220" t="s">
        <v>202</v>
      </c>
      <c r="C23" s="221" t="s">
        <v>233</v>
      </c>
      <c r="D23" s="221" t="s">
        <v>252</v>
      </c>
      <c r="E23" s="221" t="s">
        <v>545</v>
      </c>
      <c r="F23" s="221" t="s">
        <v>173</v>
      </c>
      <c r="G23" s="226">
        <v>300</v>
      </c>
      <c r="H23" s="226">
        <v>300</v>
      </c>
      <c r="I23" s="226">
        <v>300</v>
      </c>
    </row>
    <row r="24" spans="1:9" ht="63">
      <c r="A24" s="269" t="s">
        <v>546</v>
      </c>
      <c r="B24" s="220" t="s">
        <v>202</v>
      </c>
      <c r="C24" s="292" t="s">
        <v>233</v>
      </c>
      <c r="D24" s="292" t="s">
        <v>235</v>
      </c>
      <c r="E24" s="292" t="s">
        <v>446</v>
      </c>
      <c r="F24" s="270" t="s">
        <v>93</v>
      </c>
      <c r="G24" s="271">
        <f>SUM(G25+G39)</f>
        <v>2115.7</v>
      </c>
      <c r="H24" s="271">
        <f>SUM(H25+H39)</f>
        <v>2115.7</v>
      </c>
      <c r="I24" s="271">
        <f>SUM(I25+I39)</f>
        <v>2115.7</v>
      </c>
    </row>
    <row r="25" spans="1:9" s="120" customFormat="1" ht="31.5">
      <c r="A25" s="266" t="s">
        <v>76</v>
      </c>
      <c r="B25" s="220" t="s">
        <v>202</v>
      </c>
      <c r="C25" s="221" t="s">
        <v>233</v>
      </c>
      <c r="D25" s="221" t="s">
        <v>235</v>
      </c>
      <c r="E25" s="221" t="s">
        <v>138</v>
      </c>
      <c r="F25" s="225" t="s">
        <v>93</v>
      </c>
      <c r="G25" s="243">
        <f>SUM(G26)</f>
        <v>2000</v>
      </c>
      <c r="H25" s="243">
        <f>SUM(H26)</f>
        <v>2000</v>
      </c>
      <c r="I25" s="243">
        <f>SUM(I26)</f>
        <v>2000</v>
      </c>
    </row>
    <row r="26" spans="1:9" s="120" customFormat="1" ht="15.75">
      <c r="A26" s="272" t="s">
        <v>215</v>
      </c>
      <c r="B26" s="220" t="s">
        <v>202</v>
      </c>
      <c r="C26" s="221" t="s">
        <v>233</v>
      </c>
      <c r="D26" s="221" t="s">
        <v>235</v>
      </c>
      <c r="E26" s="221" t="s">
        <v>139</v>
      </c>
      <c r="F26" s="221" t="s">
        <v>93</v>
      </c>
      <c r="G26" s="226">
        <f>SUM(G27+G31+G35)</f>
        <v>2000</v>
      </c>
      <c r="H26" s="226">
        <f>SUM(H27+H31+H35)</f>
        <v>2000</v>
      </c>
      <c r="I26" s="226">
        <f>SUM(I27+I31+I35)</f>
        <v>2000</v>
      </c>
    </row>
    <row r="27" spans="1:9" s="120" customFormat="1" ht="29.25" customHeight="1">
      <c r="A27" s="268" t="s">
        <v>73</v>
      </c>
      <c r="B27" s="220" t="s">
        <v>202</v>
      </c>
      <c r="C27" s="221" t="s">
        <v>233</v>
      </c>
      <c r="D27" s="221" t="s">
        <v>235</v>
      </c>
      <c r="E27" s="221" t="s">
        <v>139</v>
      </c>
      <c r="F27" s="223" t="s">
        <v>458</v>
      </c>
      <c r="G27" s="226">
        <f>SUM(G28)</f>
        <v>1405</v>
      </c>
      <c r="H27" s="226">
        <f>SUM(H28)</f>
        <v>1405</v>
      </c>
      <c r="I27" s="226">
        <f>SUM(I28)</f>
        <v>1405</v>
      </c>
    </row>
    <row r="28" spans="1:9" s="120" customFormat="1" ht="31.5">
      <c r="A28" s="268" t="s">
        <v>74</v>
      </c>
      <c r="B28" s="220" t="s">
        <v>202</v>
      </c>
      <c r="C28" s="221" t="s">
        <v>233</v>
      </c>
      <c r="D28" s="221" t="s">
        <v>235</v>
      </c>
      <c r="E28" s="221" t="s">
        <v>139</v>
      </c>
      <c r="F28" s="221" t="s">
        <v>172</v>
      </c>
      <c r="G28" s="226">
        <f>SUM(G29:G30)</f>
        <v>1405</v>
      </c>
      <c r="H28" s="226">
        <f>SUM(H29:H30)</f>
        <v>1405</v>
      </c>
      <c r="I28" s="226">
        <f>SUM(I29:I30)</f>
        <v>1405</v>
      </c>
    </row>
    <row r="29" spans="1:9" s="120" customFormat="1" ht="15.75">
      <c r="A29" s="217" t="s">
        <v>75</v>
      </c>
      <c r="B29" s="220" t="s">
        <v>202</v>
      </c>
      <c r="C29" s="221" t="s">
        <v>233</v>
      </c>
      <c r="D29" s="221" t="s">
        <v>235</v>
      </c>
      <c r="E29" s="221" t="s">
        <v>139</v>
      </c>
      <c r="F29" s="221" t="s">
        <v>173</v>
      </c>
      <c r="G29" s="226">
        <v>1400</v>
      </c>
      <c r="H29" s="226">
        <v>1400</v>
      </c>
      <c r="I29" s="226">
        <v>1400</v>
      </c>
    </row>
    <row r="30" spans="1:9" s="120" customFormat="1" ht="31.5">
      <c r="A30" s="218" t="s">
        <v>77</v>
      </c>
      <c r="B30" s="220" t="s">
        <v>202</v>
      </c>
      <c r="C30" s="221" t="s">
        <v>233</v>
      </c>
      <c r="D30" s="221" t="s">
        <v>235</v>
      </c>
      <c r="E30" s="221" t="s">
        <v>139</v>
      </c>
      <c r="F30" s="221" t="s">
        <v>174</v>
      </c>
      <c r="G30" s="226">
        <v>5</v>
      </c>
      <c r="H30" s="226">
        <v>5</v>
      </c>
      <c r="I30" s="226">
        <v>5</v>
      </c>
    </row>
    <row r="31" spans="1:9" s="120" customFormat="1" ht="32.25" customHeight="1">
      <c r="A31" s="219" t="s">
        <v>78</v>
      </c>
      <c r="B31" s="220" t="s">
        <v>202</v>
      </c>
      <c r="C31" s="221" t="s">
        <v>233</v>
      </c>
      <c r="D31" s="221" t="s">
        <v>235</v>
      </c>
      <c r="E31" s="221" t="s">
        <v>139</v>
      </c>
      <c r="F31" s="223" t="s">
        <v>160</v>
      </c>
      <c r="G31" s="226">
        <f>SUM(G32)</f>
        <v>460</v>
      </c>
      <c r="H31" s="226">
        <f>SUM(H32)</f>
        <v>460</v>
      </c>
      <c r="I31" s="226">
        <f>SUM(I32)</f>
        <v>460</v>
      </c>
    </row>
    <row r="32" spans="1:9" s="120" customFormat="1" ht="23.25" customHeight="1">
      <c r="A32" s="218" t="s">
        <v>79</v>
      </c>
      <c r="B32" s="220" t="s">
        <v>202</v>
      </c>
      <c r="C32" s="221" t="s">
        <v>233</v>
      </c>
      <c r="D32" s="221" t="s">
        <v>235</v>
      </c>
      <c r="E32" s="221" t="s">
        <v>139</v>
      </c>
      <c r="F32" s="221" t="s">
        <v>80</v>
      </c>
      <c r="G32" s="226">
        <f>SUM(G33+G34)</f>
        <v>460</v>
      </c>
      <c r="H32" s="226">
        <f>SUM(H34+H33)</f>
        <v>460</v>
      </c>
      <c r="I32" s="226">
        <f>SUM(I34+I33)</f>
        <v>460</v>
      </c>
    </row>
    <row r="33" spans="1:9" s="120" customFormat="1" ht="36" customHeight="1">
      <c r="A33" s="218" t="s">
        <v>81</v>
      </c>
      <c r="B33" s="220" t="s">
        <v>202</v>
      </c>
      <c r="C33" s="221" t="s">
        <v>233</v>
      </c>
      <c r="D33" s="221" t="s">
        <v>235</v>
      </c>
      <c r="E33" s="221" t="s">
        <v>139</v>
      </c>
      <c r="F33" s="221" t="s">
        <v>82</v>
      </c>
      <c r="G33" s="226">
        <v>110</v>
      </c>
      <c r="H33" s="226">
        <v>110</v>
      </c>
      <c r="I33" s="226">
        <v>110</v>
      </c>
    </row>
    <row r="34" spans="1:9" ht="31.5">
      <c r="A34" s="222" t="s">
        <v>83</v>
      </c>
      <c r="B34" s="220" t="s">
        <v>202</v>
      </c>
      <c r="C34" s="221" t="s">
        <v>233</v>
      </c>
      <c r="D34" s="221" t="s">
        <v>235</v>
      </c>
      <c r="E34" s="221" t="s">
        <v>139</v>
      </c>
      <c r="F34" s="221" t="s">
        <v>84</v>
      </c>
      <c r="G34" s="226">
        <v>350</v>
      </c>
      <c r="H34" s="226">
        <v>350</v>
      </c>
      <c r="I34" s="226">
        <v>350</v>
      </c>
    </row>
    <row r="35" spans="1:9" ht="18" customHeight="1">
      <c r="A35" s="219" t="s">
        <v>85</v>
      </c>
      <c r="B35" s="220" t="s">
        <v>202</v>
      </c>
      <c r="C35" s="221" t="s">
        <v>233</v>
      </c>
      <c r="D35" s="221" t="s">
        <v>235</v>
      </c>
      <c r="E35" s="221" t="s">
        <v>139</v>
      </c>
      <c r="F35" s="223" t="s">
        <v>86</v>
      </c>
      <c r="G35" s="226">
        <f>SUM(G36)</f>
        <v>135</v>
      </c>
      <c r="H35" s="226">
        <f>SUM(H36)</f>
        <v>135</v>
      </c>
      <c r="I35" s="226">
        <f>SUM(I36)</f>
        <v>135</v>
      </c>
    </row>
    <row r="36" spans="1:9" ht="47.25">
      <c r="A36" s="218" t="s">
        <v>87</v>
      </c>
      <c r="B36" s="220" t="s">
        <v>202</v>
      </c>
      <c r="C36" s="225" t="s">
        <v>233</v>
      </c>
      <c r="D36" s="221" t="s">
        <v>235</v>
      </c>
      <c r="E36" s="221" t="s">
        <v>139</v>
      </c>
      <c r="F36" s="221" t="s">
        <v>88</v>
      </c>
      <c r="G36" s="226">
        <f>SUM(G37:G38)</f>
        <v>135</v>
      </c>
      <c r="H36" s="226">
        <f>SUM(H37:H38)</f>
        <v>135</v>
      </c>
      <c r="I36" s="226">
        <f>SUM(I37:I38)</f>
        <v>135</v>
      </c>
    </row>
    <row r="37" spans="1:9" ht="31.5">
      <c r="A37" s="222" t="s">
        <v>503</v>
      </c>
      <c r="B37" s="220" t="s">
        <v>202</v>
      </c>
      <c r="C37" s="221" t="s">
        <v>233</v>
      </c>
      <c r="D37" s="221" t="s">
        <v>235</v>
      </c>
      <c r="E37" s="221" t="s">
        <v>139</v>
      </c>
      <c r="F37" s="221" t="s">
        <v>89</v>
      </c>
      <c r="G37" s="226">
        <v>80</v>
      </c>
      <c r="H37" s="226">
        <v>80</v>
      </c>
      <c r="I37" s="226">
        <v>80</v>
      </c>
    </row>
    <row r="38" spans="1:9" ht="18" customHeight="1">
      <c r="A38" s="222" t="s">
        <v>90</v>
      </c>
      <c r="B38" s="220" t="s">
        <v>202</v>
      </c>
      <c r="C38" s="221" t="s">
        <v>233</v>
      </c>
      <c r="D38" s="221" t="s">
        <v>235</v>
      </c>
      <c r="E38" s="221" t="s">
        <v>139</v>
      </c>
      <c r="F38" s="221" t="s">
        <v>91</v>
      </c>
      <c r="G38" s="226">
        <v>55</v>
      </c>
      <c r="H38" s="226">
        <v>55</v>
      </c>
      <c r="I38" s="226">
        <v>55</v>
      </c>
    </row>
    <row r="39" spans="1:9" ht="17.25" customHeight="1">
      <c r="A39" s="227" t="s">
        <v>140</v>
      </c>
      <c r="B39" s="104" t="s">
        <v>202</v>
      </c>
      <c r="C39" s="327" t="s">
        <v>233</v>
      </c>
      <c r="D39" s="327" t="s">
        <v>235</v>
      </c>
      <c r="E39" s="105" t="s">
        <v>555</v>
      </c>
      <c r="F39" s="237" t="s">
        <v>93</v>
      </c>
      <c r="G39" s="320">
        <f>G40+G45</f>
        <v>115.7</v>
      </c>
      <c r="H39" s="320">
        <f>H40+H45</f>
        <v>115.7</v>
      </c>
      <c r="I39" s="321">
        <f>I40+I45</f>
        <v>115.7</v>
      </c>
    </row>
    <row r="40" spans="1:9" ht="109.5" customHeight="1">
      <c r="A40" s="287" t="s">
        <v>554</v>
      </c>
      <c r="B40" s="104" t="s">
        <v>202</v>
      </c>
      <c r="C40" s="322" t="s">
        <v>233</v>
      </c>
      <c r="D40" s="322" t="s">
        <v>235</v>
      </c>
      <c r="E40" s="22" t="s">
        <v>556</v>
      </c>
      <c r="F40" s="225" t="s">
        <v>93</v>
      </c>
      <c r="G40" s="273">
        <f aca="true" t="shared" si="1" ref="G40:I43">SUM(G41)</f>
        <v>115.7</v>
      </c>
      <c r="H40" s="273">
        <f t="shared" si="1"/>
        <v>115.7</v>
      </c>
      <c r="I40" s="273">
        <f t="shared" si="1"/>
        <v>115.7</v>
      </c>
    </row>
    <row r="41" spans="1:9" ht="64.5" customHeight="1">
      <c r="A41" s="153" t="s">
        <v>557</v>
      </c>
      <c r="B41" s="104" t="s">
        <v>202</v>
      </c>
      <c r="C41" s="322" t="s">
        <v>233</v>
      </c>
      <c r="D41" s="322" t="s">
        <v>235</v>
      </c>
      <c r="E41" s="22" t="s">
        <v>141</v>
      </c>
      <c r="F41" s="319" t="s">
        <v>93</v>
      </c>
      <c r="G41" s="313">
        <f t="shared" si="1"/>
        <v>115.7</v>
      </c>
      <c r="H41" s="313">
        <f t="shared" si="1"/>
        <v>115.7</v>
      </c>
      <c r="I41" s="313">
        <f t="shared" si="1"/>
        <v>115.7</v>
      </c>
    </row>
    <row r="42" spans="1:9" ht="43.5" customHeight="1">
      <c r="A42" s="346" t="s">
        <v>73</v>
      </c>
      <c r="B42" s="104"/>
      <c r="C42" s="322" t="s">
        <v>233</v>
      </c>
      <c r="D42" s="322" t="s">
        <v>235</v>
      </c>
      <c r="E42" s="22" t="s">
        <v>141</v>
      </c>
      <c r="F42" s="325" t="s">
        <v>458</v>
      </c>
      <c r="G42" s="226">
        <f t="shared" si="1"/>
        <v>115.7</v>
      </c>
      <c r="H42" s="226">
        <f t="shared" si="1"/>
        <v>115.7</v>
      </c>
      <c r="I42" s="226">
        <f t="shared" si="1"/>
        <v>115.7</v>
      </c>
    </row>
    <row r="43" spans="1:9" ht="27" customHeight="1">
      <c r="A43" s="346" t="s">
        <v>491</v>
      </c>
      <c r="B43" s="104"/>
      <c r="C43" s="322" t="s">
        <v>233</v>
      </c>
      <c r="D43" s="322" t="s">
        <v>235</v>
      </c>
      <c r="E43" s="22" t="s">
        <v>141</v>
      </c>
      <c r="F43" s="319" t="s">
        <v>172</v>
      </c>
      <c r="G43" s="342">
        <f t="shared" si="1"/>
        <v>115.7</v>
      </c>
      <c r="H43" s="342">
        <f t="shared" si="1"/>
        <v>115.7</v>
      </c>
      <c r="I43" s="342">
        <f t="shared" si="1"/>
        <v>115.7</v>
      </c>
    </row>
    <row r="44" spans="1:9" ht="15.75" customHeight="1">
      <c r="A44" s="315" t="s">
        <v>75</v>
      </c>
      <c r="B44" s="104" t="s">
        <v>202</v>
      </c>
      <c r="C44" s="322" t="s">
        <v>233</v>
      </c>
      <c r="D44" s="322" t="s">
        <v>235</v>
      </c>
      <c r="E44" s="22" t="s">
        <v>141</v>
      </c>
      <c r="F44" s="319" t="s">
        <v>173</v>
      </c>
      <c r="G44" s="318">
        <v>115.7</v>
      </c>
      <c r="H44" s="318">
        <v>115.7</v>
      </c>
      <c r="I44" s="324">
        <v>115.7</v>
      </c>
    </row>
    <row r="45" spans="1:9" ht="17.25" customHeight="1">
      <c r="A45" s="14" t="s">
        <v>78</v>
      </c>
      <c r="B45" s="104" t="s">
        <v>202</v>
      </c>
      <c r="C45" s="323" t="s">
        <v>188</v>
      </c>
      <c r="D45" s="323" t="s">
        <v>191</v>
      </c>
      <c r="E45" s="228" t="s">
        <v>141</v>
      </c>
      <c r="F45" s="343">
        <v>200</v>
      </c>
      <c r="G45" s="224">
        <f>SUM(G46)</f>
        <v>0</v>
      </c>
      <c r="H45" s="224">
        <f>SUM(H46)</f>
        <v>0</v>
      </c>
      <c r="I45" s="224">
        <f>SUM(I46)</f>
        <v>0</v>
      </c>
    </row>
    <row r="46" spans="1:9" ht="31.5">
      <c r="A46" s="218" t="s">
        <v>79</v>
      </c>
      <c r="B46" s="220" t="s">
        <v>202</v>
      </c>
      <c r="C46" s="221" t="s">
        <v>233</v>
      </c>
      <c r="D46" s="221" t="s">
        <v>235</v>
      </c>
      <c r="E46" s="228" t="s">
        <v>141</v>
      </c>
      <c r="F46" s="221" t="s">
        <v>80</v>
      </c>
      <c r="G46" s="226">
        <f>SUM(G47+G48)</f>
        <v>0</v>
      </c>
      <c r="H46" s="226">
        <f>SUM(H47+H48)</f>
        <v>0</v>
      </c>
      <c r="I46" s="226">
        <f>SUM(I47+I48)</f>
        <v>0</v>
      </c>
    </row>
    <row r="47" spans="1:9" ht="30">
      <c r="A47" s="14" t="s">
        <v>81</v>
      </c>
      <c r="B47" s="220" t="s">
        <v>202</v>
      </c>
      <c r="C47" s="221" t="s">
        <v>233</v>
      </c>
      <c r="D47" s="221" t="s">
        <v>235</v>
      </c>
      <c r="E47" s="228" t="s">
        <v>141</v>
      </c>
      <c r="F47" s="221" t="s">
        <v>82</v>
      </c>
      <c r="G47" s="206">
        <v>0</v>
      </c>
      <c r="H47" s="206">
        <v>0</v>
      </c>
      <c r="I47" s="126">
        <v>0</v>
      </c>
    </row>
    <row r="48" spans="1:9" ht="29.25" customHeight="1">
      <c r="A48" s="229" t="s">
        <v>83</v>
      </c>
      <c r="B48" s="220" t="s">
        <v>202</v>
      </c>
      <c r="C48" s="221" t="s">
        <v>233</v>
      </c>
      <c r="D48" s="221" t="s">
        <v>235</v>
      </c>
      <c r="E48" s="228" t="s">
        <v>141</v>
      </c>
      <c r="F48" s="221" t="s">
        <v>84</v>
      </c>
      <c r="G48" s="206">
        <v>0</v>
      </c>
      <c r="H48" s="206">
        <v>0</v>
      </c>
      <c r="I48" s="126">
        <v>0</v>
      </c>
    </row>
    <row r="49" spans="1:9" ht="0.75" customHeight="1">
      <c r="A49" s="288" t="s">
        <v>142</v>
      </c>
      <c r="B49" s="220" t="s">
        <v>202</v>
      </c>
      <c r="C49" s="223" t="s">
        <v>233</v>
      </c>
      <c r="D49" s="223" t="s">
        <v>143</v>
      </c>
      <c r="E49" s="223" t="s">
        <v>446</v>
      </c>
      <c r="F49" s="223" t="s">
        <v>93</v>
      </c>
      <c r="G49" s="234">
        <f aca="true" t="shared" si="2" ref="G49:I53">SUM(G50)</f>
        <v>0</v>
      </c>
      <c r="H49" s="234">
        <f t="shared" si="2"/>
        <v>0</v>
      </c>
      <c r="I49" s="224">
        <f t="shared" si="2"/>
        <v>0</v>
      </c>
    </row>
    <row r="50" spans="1:9" ht="15" customHeight="1" hidden="1">
      <c r="A50" s="232" t="s">
        <v>144</v>
      </c>
      <c r="B50" s="220" t="s">
        <v>202</v>
      </c>
      <c r="C50" s="221" t="s">
        <v>233</v>
      </c>
      <c r="D50" s="221" t="s">
        <v>143</v>
      </c>
      <c r="E50" s="221" t="s">
        <v>447</v>
      </c>
      <c r="F50" s="221" t="s">
        <v>93</v>
      </c>
      <c r="G50" s="233">
        <f t="shared" si="2"/>
        <v>0</v>
      </c>
      <c r="H50" s="233">
        <f t="shared" si="2"/>
        <v>0</v>
      </c>
      <c r="I50" s="226">
        <f t="shared" si="2"/>
        <v>0</v>
      </c>
    </row>
    <row r="51" spans="1:9" s="4" customFormat="1" ht="30.75" customHeight="1" hidden="1">
      <c r="A51" s="232" t="s">
        <v>448</v>
      </c>
      <c r="B51" s="220" t="s">
        <v>202</v>
      </c>
      <c r="C51" s="221" t="s">
        <v>233</v>
      </c>
      <c r="D51" s="221" t="s">
        <v>143</v>
      </c>
      <c r="E51" s="221" t="s">
        <v>449</v>
      </c>
      <c r="F51" s="221" t="s">
        <v>93</v>
      </c>
      <c r="G51" s="233">
        <f t="shared" si="2"/>
        <v>0</v>
      </c>
      <c r="H51" s="233">
        <f t="shared" si="2"/>
        <v>0</v>
      </c>
      <c r="I51" s="226">
        <f t="shared" si="2"/>
        <v>0</v>
      </c>
    </row>
    <row r="52" spans="1:9" ht="15" customHeight="1" hidden="1">
      <c r="A52" s="14" t="s">
        <v>78</v>
      </c>
      <c r="B52" s="220" t="s">
        <v>202</v>
      </c>
      <c r="C52" s="221" t="s">
        <v>233</v>
      </c>
      <c r="D52" s="221" t="s">
        <v>143</v>
      </c>
      <c r="E52" s="221" t="s">
        <v>449</v>
      </c>
      <c r="F52" s="221" t="s">
        <v>160</v>
      </c>
      <c r="G52" s="233">
        <f t="shared" si="2"/>
        <v>0</v>
      </c>
      <c r="H52" s="233">
        <f t="shared" si="2"/>
        <v>0</v>
      </c>
      <c r="I52" s="226">
        <f t="shared" si="2"/>
        <v>0</v>
      </c>
    </row>
    <row r="53" spans="1:9" ht="30.75" customHeight="1" hidden="1">
      <c r="A53" s="218" t="s">
        <v>79</v>
      </c>
      <c r="B53" s="220" t="s">
        <v>202</v>
      </c>
      <c r="C53" s="221" t="s">
        <v>233</v>
      </c>
      <c r="D53" s="221" t="s">
        <v>143</v>
      </c>
      <c r="E53" s="221" t="s">
        <v>449</v>
      </c>
      <c r="F53" s="221" t="s">
        <v>80</v>
      </c>
      <c r="G53" s="226">
        <f>SUM(G54+G55)</f>
        <v>0</v>
      </c>
      <c r="H53" s="233">
        <f t="shared" si="2"/>
        <v>0</v>
      </c>
      <c r="I53" s="226">
        <f t="shared" si="2"/>
        <v>0</v>
      </c>
    </row>
    <row r="54" spans="1:9" ht="30" customHeight="1" hidden="1">
      <c r="A54" s="218" t="s">
        <v>81</v>
      </c>
      <c r="B54" s="220" t="s">
        <v>202</v>
      </c>
      <c r="C54" s="221" t="s">
        <v>233</v>
      </c>
      <c r="D54" s="221" t="s">
        <v>143</v>
      </c>
      <c r="E54" s="221" t="s">
        <v>330</v>
      </c>
      <c r="F54" s="221" t="s">
        <v>82</v>
      </c>
      <c r="G54" s="226">
        <v>0</v>
      </c>
      <c r="H54" s="226">
        <v>0</v>
      </c>
      <c r="I54" s="226">
        <v>0</v>
      </c>
    </row>
    <row r="55" spans="1:9" ht="31.5" hidden="1">
      <c r="A55" s="222" t="s">
        <v>83</v>
      </c>
      <c r="B55" s="220" t="s">
        <v>202</v>
      </c>
      <c r="C55" s="221" t="s">
        <v>233</v>
      </c>
      <c r="D55" s="221" t="s">
        <v>143</v>
      </c>
      <c r="E55" s="221" t="s">
        <v>449</v>
      </c>
      <c r="F55" s="221" t="s">
        <v>84</v>
      </c>
      <c r="G55" s="233">
        <v>0</v>
      </c>
      <c r="H55" s="233">
        <v>0</v>
      </c>
      <c r="I55" s="226">
        <v>0</v>
      </c>
    </row>
    <row r="56" spans="1:9" ht="15.75">
      <c r="A56" s="242" t="s">
        <v>547</v>
      </c>
      <c r="B56" s="220" t="s">
        <v>202</v>
      </c>
      <c r="C56" s="223" t="s">
        <v>233</v>
      </c>
      <c r="D56" s="223" t="s">
        <v>400</v>
      </c>
      <c r="E56" s="223" t="s">
        <v>446</v>
      </c>
      <c r="F56" s="223" t="s">
        <v>93</v>
      </c>
      <c r="G56" s="243">
        <f>SUM(G57)</f>
        <v>100</v>
      </c>
      <c r="H56" s="243">
        <f>SUM(H57)</f>
        <v>100</v>
      </c>
      <c r="I56" s="243">
        <f>SUM(I57)</f>
        <v>50</v>
      </c>
    </row>
    <row r="57" spans="1:9" ht="27.75" customHeight="1">
      <c r="A57" s="70" t="s">
        <v>268</v>
      </c>
      <c r="B57" s="104" t="s">
        <v>202</v>
      </c>
      <c r="C57" s="289" t="s">
        <v>188</v>
      </c>
      <c r="D57" s="289">
        <v>13</v>
      </c>
      <c r="E57" s="15" t="s">
        <v>269</v>
      </c>
      <c r="F57" s="317" t="s">
        <v>93</v>
      </c>
      <c r="G57" s="206">
        <f>G59</f>
        <v>100</v>
      </c>
      <c r="H57" s="206">
        <f>H59</f>
        <v>100</v>
      </c>
      <c r="I57" s="206">
        <f>I59</f>
        <v>50</v>
      </c>
    </row>
    <row r="58" spans="1:9" ht="16.5" customHeight="1">
      <c r="A58" s="316" t="s">
        <v>492</v>
      </c>
      <c r="B58" s="104"/>
      <c r="C58" s="289" t="s">
        <v>188</v>
      </c>
      <c r="D58" s="289">
        <v>13</v>
      </c>
      <c r="E58" s="15" t="s">
        <v>270</v>
      </c>
      <c r="F58" s="317" t="s">
        <v>93</v>
      </c>
      <c r="G58" s="206"/>
      <c r="H58" s="206"/>
      <c r="I58" s="206"/>
    </row>
    <row r="59" spans="1:9" ht="15.75">
      <c r="A59" s="14" t="s">
        <v>78</v>
      </c>
      <c r="B59" s="220" t="s">
        <v>202</v>
      </c>
      <c r="C59" s="221" t="s">
        <v>233</v>
      </c>
      <c r="D59" s="221" t="s">
        <v>400</v>
      </c>
      <c r="E59" s="221" t="s">
        <v>450</v>
      </c>
      <c r="F59" s="223" t="s">
        <v>160</v>
      </c>
      <c r="G59" s="233">
        <f>SUM(G60)</f>
        <v>100</v>
      </c>
      <c r="H59" s="233">
        <f>SUM(H60)</f>
        <v>100</v>
      </c>
      <c r="I59" s="226">
        <f>SUM(I60)</f>
        <v>50</v>
      </c>
    </row>
    <row r="60" spans="1:9" ht="31.5">
      <c r="A60" s="218" t="s">
        <v>79</v>
      </c>
      <c r="B60" s="220" t="s">
        <v>202</v>
      </c>
      <c r="C60" s="221" t="s">
        <v>233</v>
      </c>
      <c r="D60" s="221" t="s">
        <v>400</v>
      </c>
      <c r="E60" s="221" t="s">
        <v>450</v>
      </c>
      <c r="F60" s="221" t="s">
        <v>80</v>
      </c>
      <c r="G60" s="233">
        <f>SUM(G61:G63)</f>
        <v>100</v>
      </c>
      <c r="H60" s="233">
        <f>SUM(H61:H63)</f>
        <v>100</v>
      </c>
      <c r="I60" s="233">
        <f>SUM(I61:I63)</f>
        <v>50</v>
      </c>
    </row>
    <row r="61" spans="1:9" ht="0.75" customHeight="1">
      <c r="A61" s="218" t="s">
        <v>81</v>
      </c>
      <c r="B61" s="220" t="s">
        <v>202</v>
      </c>
      <c r="C61" s="221" t="s">
        <v>233</v>
      </c>
      <c r="D61" s="221" t="s">
        <v>400</v>
      </c>
      <c r="E61" s="221" t="s">
        <v>450</v>
      </c>
      <c r="F61" s="221" t="s">
        <v>82</v>
      </c>
      <c r="G61" s="233">
        <v>0</v>
      </c>
      <c r="H61" s="233">
        <v>0</v>
      </c>
      <c r="I61" s="226">
        <v>0</v>
      </c>
    </row>
    <row r="62" spans="1:9" ht="0.75" customHeight="1">
      <c r="A62" s="218" t="s">
        <v>451</v>
      </c>
      <c r="B62" s="220" t="s">
        <v>202</v>
      </c>
      <c r="C62" s="221" t="s">
        <v>233</v>
      </c>
      <c r="D62" s="221" t="s">
        <v>400</v>
      </c>
      <c r="E62" s="221" t="s">
        <v>450</v>
      </c>
      <c r="F62" s="221" t="s">
        <v>452</v>
      </c>
      <c r="G62" s="233">
        <v>0</v>
      </c>
      <c r="H62" s="233">
        <v>0</v>
      </c>
      <c r="I62" s="226">
        <v>0</v>
      </c>
    </row>
    <row r="63" spans="1:9" s="120" customFormat="1" ht="31.5">
      <c r="A63" s="222" t="s">
        <v>83</v>
      </c>
      <c r="B63" s="220" t="s">
        <v>202</v>
      </c>
      <c r="C63" s="221" t="s">
        <v>233</v>
      </c>
      <c r="D63" s="221" t="s">
        <v>400</v>
      </c>
      <c r="E63" s="221" t="s">
        <v>450</v>
      </c>
      <c r="F63" s="221" t="s">
        <v>84</v>
      </c>
      <c r="G63" s="233">
        <v>100</v>
      </c>
      <c r="H63" s="233">
        <v>100</v>
      </c>
      <c r="I63" s="226">
        <v>50</v>
      </c>
    </row>
    <row r="64" spans="1:10" ht="1.5" customHeight="1">
      <c r="A64" s="111" t="s">
        <v>211</v>
      </c>
      <c r="B64" s="104" t="s">
        <v>202</v>
      </c>
      <c r="C64" s="26" t="s">
        <v>210</v>
      </c>
      <c r="D64" s="32" t="s">
        <v>188</v>
      </c>
      <c r="E64" s="19"/>
      <c r="F64" s="28"/>
      <c r="G64" s="197">
        <f>G65</f>
        <v>0</v>
      </c>
      <c r="H64" s="197">
        <f>H65</f>
        <v>0</v>
      </c>
      <c r="I64" s="200">
        <f>I65</f>
        <v>0</v>
      </c>
      <c r="J64" s="119"/>
    </row>
    <row r="65" spans="1:10" ht="18" hidden="1">
      <c r="A65" s="112" t="s">
        <v>216</v>
      </c>
      <c r="B65" s="104" t="s">
        <v>202</v>
      </c>
      <c r="C65" s="13" t="s">
        <v>210</v>
      </c>
      <c r="D65" s="17" t="s">
        <v>188</v>
      </c>
      <c r="E65" s="16">
        <v>3500000</v>
      </c>
      <c r="F65" s="38"/>
      <c r="G65" s="192">
        <f>G66+G68+G72+G75</f>
        <v>0</v>
      </c>
      <c r="H65" s="192">
        <f>H66+H68+H72+H75</f>
        <v>0</v>
      </c>
      <c r="I65" s="193">
        <f>I66+I68+I72+I75</f>
        <v>0</v>
      </c>
      <c r="J65" s="119"/>
    </row>
    <row r="66" spans="1:10" ht="39" hidden="1">
      <c r="A66" s="29" t="s">
        <v>271</v>
      </c>
      <c r="B66" s="104" t="s">
        <v>202</v>
      </c>
      <c r="C66" s="15" t="s">
        <v>245</v>
      </c>
      <c r="D66" s="15" t="s">
        <v>233</v>
      </c>
      <c r="E66" s="34" t="s">
        <v>275</v>
      </c>
      <c r="F66" s="27"/>
      <c r="G66" s="194">
        <f>G67</f>
        <v>0</v>
      </c>
      <c r="H66" s="194">
        <f>H67</f>
        <v>0</v>
      </c>
      <c r="I66" s="195">
        <f>I67</f>
        <v>0</v>
      </c>
      <c r="J66" s="119"/>
    </row>
    <row r="67" spans="1:10" ht="0.75" customHeight="1" hidden="1">
      <c r="A67" s="29" t="s">
        <v>272</v>
      </c>
      <c r="B67" s="104" t="s">
        <v>202</v>
      </c>
      <c r="C67" s="15" t="s">
        <v>245</v>
      </c>
      <c r="D67" s="15" t="s">
        <v>233</v>
      </c>
      <c r="E67" s="34" t="s">
        <v>275</v>
      </c>
      <c r="F67" s="35" t="s">
        <v>242</v>
      </c>
      <c r="G67" s="201"/>
      <c r="H67" s="201"/>
      <c r="I67" s="202"/>
      <c r="J67" s="119"/>
    </row>
    <row r="68" spans="1:10" ht="39" hidden="1">
      <c r="A68" s="29" t="s">
        <v>152</v>
      </c>
      <c r="B68" s="104" t="s">
        <v>202</v>
      </c>
      <c r="C68" s="15" t="s">
        <v>245</v>
      </c>
      <c r="D68" s="15" t="s">
        <v>233</v>
      </c>
      <c r="E68" s="34" t="s">
        <v>153</v>
      </c>
      <c r="F68" s="35"/>
      <c r="G68" s="201">
        <f aca="true" t="shared" si="3" ref="G68:I70">G69</f>
        <v>0</v>
      </c>
      <c r="H68" s="201">
        <f t="shared" si="3"/>
        <v>0</v>
      </c>
      <c r="I68" s="202">
        <f t="shared" si="3"/>
        <v>0</v>
      </c>
      <c r="J68" s="119"/>
    </row>
    <row r="69" spans="1:10" ht="64.5" hidden="1">
      <c r="A69" s="29" t="s">
        <v>154</v>
      </c>
      <c r="B69" s="104" t="s">
        <v>202</v>
      </c>
      <c r="C69" s="15" t="s">
        <v>245</v>
      </c>
      <c r="D69" s="15" t="s">
        <v>233</v>
      </c>
      <c r="E69" s="34" t="s">
        <v>276</v>
      </c>
      <c r="F69" s="35"/>
      <c r="G69" s="201">
        <f t="shared" si="3"/>
        <v>0</v>
      </c>
      <c r="H69" s="201">
        <f t="shared" si="3"/>
        <v>0</v>
      </c>
      <c r="I69" s="202">
        <f t="shared" si="3"/>
        <v>0</v>
      </c>
      <c r="J69" s="119"/>
    </row>
    <row r="70" spans="1:10" ht="51.75" hidden="1">
      <c r="A70" s="29" t="s">
        <v>155</v>
      </c>
      <c r="B70" s="104" t="s">
        <v>202</v>
      </c>
      <c r="C70" s="15" t="s">
        <v>245</v>
      </c>
      <c r="D70" s="15" t="s">
        <v>233</v>
      </c>
      <c r="E70" s="34" t="s">
        <v>277</v>
      </c>
      <c r="F70" s="35"/>
      <c r="G70" s="201">
        <f t="shared" si="3"/>
        <v>0</v>
      </c>
      <c r="H70" s="201">
        <f t="shared" si="3"/>
        <v>0</v>
      </c>
      <c r="I70" s="202">
        <f t="shared" si="3"/>
        <v>0</v>
      </c>
      <c r="J70" s="119"/>
    </row>
    <row r="71" spans="1:10" ht="18" hidden="1">
      <c r="A71" s="29" t="s">
        <v>273</v>
      </c>
      <c r="B71" s="104" t="s">
        <v>202</v>
      </c>
      <c r="C71" s="15" t="s">
        <v>245</v>
      </c>
      <c r="D71" s="15" t="s">
        <v>233</v>
      </c>
      <c r="E71" s="34" t="s">
        <v>277</v>
      </c>
      <c r="F71" s="35" t="s">
        <v>242</v>
      </c>
      <c r="G71" s="201"/>
      <c r="H71" s="201"/>
      <c r="I71" s="202"/>
      <c r="J71" s="119"/>
    </row>
    <row r="72" spans="1:10" ht="39" hidden="1">
      <c r="A72" s="29" t="s">
        <v>156</v>
      </c>
      <c r="B72" s="104" t="s">
        <v>202</v>
      </c>
      <c r="C72" s="19" t="s">
        <v>245</v>
      </c>
      <c r="D72" s="19" t="s">
        <v>233</v>
      </c>
      <c r="E72" s="36" t="s">
        <v>278</v>
      </c>
      <c r="F72" s="37"/>
      <c r="G72" s="203">
        <f aca="true" t="shared" si="4" ref="G72:I73">G73</f>
        <v>0</v>
      </c>
      <c r="H72" s="203">
        <f t="shared" si="4"/>
        <v>0</v>
      </c>
      <c r="I72" s="204">
        <f t="shared" si="4"/>
        <v>0</v>
      </c>
      <c r="J72" s="119"/>
    </row>
    <row r="73" spans="1:10" ht="26.25" hidden="1">
      <c r="A73" s="29" t="s">
        <v>157</v>
      </c>
      <c r="B73" s="104" t="s">
        <v>202</v>
      </c>
      <c r="C73" s="18" t="s">
        <v>245</v>
      </c>
      <c r="D73" s="18" t="s">
        <v>233</v>
      </c>
      <c r="E73" s="34" t="s">
        <v>279</v>
      </c>
      <c r="F73" s="33"/>
      <c r="G73" s="194">
        <f t="shared" si="4"/>
        <v>0</v>
      </c>
      <c r="H73" s="194">
        <f t="shared" si="4"/>
        <v>0</v>
      </c>
      <c r="I73" s="195">
        <f t="shared" si="4"/>
        <v>0</v>
      </c>
      <c r="J73" s="119"/>
    </row>
    <row r="74" spans="1:10" ht="18" hidden="1">
      <c r="A74" s="29" t="s">
        <v>272</v>
      </c>
      <c r="B74" s="104" t="s">
        <v>202</v>
      </c>
      <c r="C74" s="18" t="s">
        <v>245</v>
      </c>
      <c r="D74" s="18" t="s">
        <v>233</v>
      </c>
      <c r="E74" s="34" t="s">
        <v>279</v>
      </c>
      <c r="F74" s="35" t="s">
        <v>242</v>
      </c>
      <c r="G74" s="201"/>
      <c r="H74" s="201"/>
      <c r="I74" s="202"/>
      <c r="J74" s="119"/>
    </row>
    <row r="75" spans="1:10" ht="26.25" hidden="1">
      <c r="A75" s="29" t="s">
        <v>159</v>
      </c>
      <c r="B75" s="104" t="s">
        <v>202</v>
      </c>
      <c r="C75" s="18" t="s">
        <v>245</v>
      </c>
      <c r="D75" s="18" t="s">
        <v>233</v>
      </c>
      <c r="E75" s="34" t="s">
        <v>280</v>
      </c>
      <c r="F75" s="35"/>
      <c r="G75" s="201">
        <f>G76</f>
        <v>0</v>
      </c>
      <c r="H75" s="201">
        <f>H76</f>
        <v>0</v>
      </c>
      <c r="I75" s="202">
        <f>I76</f>
        <v>0</v>
      </c>
      <c r="J75" s="119"/>
    </row>
    <row r="76" spans="1:10" ht="31.5" hidden="1">
      <c r="A76" s="107" t="s">
        <v>237</v>
      </c>
      <c r="B76" s="104" t="s">
        <v>202</v>
      </c>
      <c r="C76" s="18" t="s">
        <v>245</v>
      </c>
      <c r="D76" s="18" t="s">
        <v>233</v>
      </c>
      <c r="E76" s="34" t="s">
        <v>280</v>
      </c>
      <c r="F76" s="35" t="s">
        <v>238</v>
      </c>
      <c r="G76" s="201"/>
      <c r="H76" s="201"/>
      <c r="I76" s="202"/>
      <c r="J76" s="119"/>
    </row>
    <row r="77" spans="1:10" ht="1.5" customHeight="1" hidden="1">
      <c r="A77" s="111" t="s">
        <v>281</v>
      </c>
      <c r="B77" s="104" t="s">
        <v>202</v>
      </c>
      <c r="C77" s="26" t="s">
        <v>210</v>
      </c>
      <c r="D77" s="32" t="s">
        <v>192</v>
      </c>
      <c r="E77" s="19"/>
      <c r="F77" s="28"/>
      <c r="G77" s="197">
        <f>G78</f>
        <v>0</v>
      </c>
      <c r="H77" s="197">
        <f>H78</f>
        <v>0</v>
      </c>
      <c r="I77" s="200">
        <f>I78</f>
        <v>0</v>
      </c>
      <c r="J77" s="119"/>
    </row>
    <row r="78" spans="1:10" ht="18" hidden="1">
      <c r="A78" s="112" t="s">
        <v>286</v>
      </c>
      <c r="B78" s="104" t="s">
        <v>202</v>
      </c>
      <c r="C78" s="25" t="s">
        <v>210</v>
      </c>
      <c r="D78" s="24" t="s">
        <v>192</v>
      </c>
      <c r="E78" s="18" t="s">
        <v>304</v>
      </c>
      <c r="F78" s="33"/>
      <c r="G78" s="198">
        <f>G79+G82+G85</f>
        <v>0</v>
      </c>
      <c r="H78" s="198">
        <f>H79+H82+H85</f>
        <v>0</v>
      </c>
      <c r="I78" s="199">
        <f>I79+I82+I85</f>
        <v>0</v>
      </c>
      <c r="J78" s="119"/>
    </row>
    <row r="79" spans="1:10" s="4" customFormat="1" ht="39" hidden="1">
      <c r="A79" s="29" t="s">
        <v>288</v>
      </c>
      <c r="B79" s="104" t="s">
        <v>202</v>
      </c>
      <c r="C79" s="25" t="s">
        <v>210</v>
      </c>
      <c r="D79" s="24" t="s">
        <v>192</v>
      </c>
      <c r="E79" s="34" t="s">
        <v>305</v>
      </c>
      <c r="F79" s="27"/>
      <c r="G79" s="194">
        <f aca="true" t="shared" si="5" ref="G79:I80">G80</f>
        <v>0</v>
      </c>
      <c r="H79" s="194">
        <f t="shared" si="5"/>
        <v>0</v>
      </c>
      <c r="I79" s="195">
        <f t="shared" si="5"/>
        <v>0</v>
      </c>
      <c r="J79" s="119"/>
    </row>
    <row r="80" spans="1:10" s="4" customFormat="1" ht="18" hidden="1">
      <c r="A80" s="29" t="s">
        <v>272</v>
      </c>
      <c r="B80" s="104" t="s">
        <v>202</v>
      </c>
      <c r="C80" s="25" t="s">
        <v>210</v>
      </c>
      <c r="D80" s="24" t="s">
        <v>192</v>
      </c>
      <c r="E80" s="34" t="s">
        <v>305</v>
      </c>
      <c r="F80" s="35" t="s">
        <v>242</v>
      </c>
      <c r="G80" s="201">
        <f t="shared" si="5"/>
        <v>0</v>
      </c>
      <c r="H80" s="201">
        <f t="shared" si="5"/>
        <v>0</v>
      </c>
      <c r="I80" s="202">
        <f t="shared" si="5"/>
        <v>0</v>
      </c>
      <c r="J80" s="119"/>
    </row>
    <row r="81" spans="1:10" s="4" customFormat="1" ht="26.25" hidden="1">
      <c r="A81" s="29" t="s">
        <v>274</v>
      </c>
      <c r="B81" s="104" t="s">
        <v>202</v>
      </c>
      <c r="C81" s="25" t="s">
        <v>210</v>
      </c>
      <c r="D81" s="24" t="s">
        <v>192</v>
      </c>
      <c r="E81" s="34" t="s">
        <v>305</v>
      </c>
      <c r="F81" s="35" t="s">
        <v>242</v>
      </c>
      <c r="G81" s="201"/>
      <c r="H81" s="201"/>
      <c r="I81" s="202"/>
      <c r="J81" s="119"/>
    </row>
    <row r="82" spans="1:10" s="4" customFormat="1" ht="51.75" hidden="1">
      <c r="A82" s="29" t="s">
        <v>300</v>
      </c>
      <c r="B82" s="104" t="s">
        <v>202</v>
      </c>
      <c r="C82" s="25" t="s">
        <v>210</v>
      </c>
      <c r="D82" s="24" t="s">
        <v>192</v>
      </c>
      <c r="E82" s="34" t="s">
        <v>306</v>
      </c>
      <c r="F82" s="27"/>
      <c r="G82" s="194">
        <f aca="true" t="shared" si="6" ref="G82:I83">G83</f>
        <v>0</v>
      </c>
      <c r="H82" s="194">
        <f t="shared" si="6"/>
        <v>0</v>
      </c>
      <c r="I82" s="195">
        <f t="shared" si="6"/>
        <v>0</v>
      </c>
      <c r="J82" s="119"/>
    </row>
    <row r="83" spans="1:10" s="4" customFormat="1" ht="18" hidden="1">
      <c r="A83" s="29" t="s">
        <v>301</v>
      </c>
      <c r="B83" s="104" t="s">
        <v>202</v>
      </c>
      <c r="C83" s="25" t="s">
        <v>210</v>
      </c>
      <c r="D83" s="24" t="s">
        <v>192</v>
      </c>
      <c r="E83" s="34" t="s">
        <v>306</v>
      </c>
      <c r="F83" s="35" t="s">
        <v>242</v>
      </c>
      <c r="G83" s="201">
        <f t="shared" si="6"/>
        <v>0</v>
      </c>
      <c r="H83" s="201">
        <f t="shared" si="6"/>
        <v>0</v>
      </c>
      <c r="I83" s="202">
        <f t="shared" si="6"/>
        <v>0</v>
      </c>
      <c r="J83" s="119"/>
    </row>
    <row r="84" spans="1:10" s="4" customFormat="1" ht="26.25" hidden="1">
      <c r="A84" s="29" t="s">
        <v>274</v>
      </c>
      <c r="B84" s="104" t="s">
        <v>202</v>
      </c>
      <c r="C84" s="25" t="s">
        <v>210</v>
      </c>
      <c r="D84" s="24" t="s">
        <v>192</v>
      </c>
      <c r="E84" s="34" t="s">
        <v>306</v>
      </c>
      <c r="F84" s="35" t="s">
        <v>242</v>
      </c>
      <c r="G84" s="201"/>
      <c r="H84" s="201"/>
      <c r="I84" s="202"/>
      <c r="J84" s="119"/>
    </row>
    <row r="85" spans="1:10" s="4" customFormat="1" ht="18" hidden="1">
      <c r="A85" s="113" t="s">
        <v>302</v>
      </c>
      <c r="B85" s="104" t="s">
        <v>202</v>
      </c>
      <c r="C85" s="24" t="s">
        <v>245</v>
      </c>
      <c r="D85" s="24" t="s">
        <v>252</v>
      </c>
      <c r="E85" s="34" t="s">
        <v>307</v>
      </c>
      <c r="F85" s="35"/>
      <c r="G85" s="201">
        <f aca="true" t="shared" si="7" ref="G85:I86">G86</f>
        <v>0</v>
      </c>
      <c r="H85" s="201">
        <f t="shared" si="7"/>
        <v>0</v>
      </c>
      <c r="I85" s="202">
        <f t="shared" si="7"/>
        <v>0</v>
      </c>
      <c r="J85" s="119"/>
    </row>
    <row r="86" spans="1:10" s="4" customFormat="1" ht="18" hidden="1">
      <c r="A86" s="114" t="s">
        <v>301</v>
      </c>
      <c r="B86" s="104" t="s">
        <v>202</v>
      </c>
      <c r="C86" s="24" t="s">
        <v>245</v>
      </c>
      <c r="D86" s="24" t="s">
        <v>252</v>
      </c>
      <c r="E86" s="34" t="s">
        <v>307</v>
      </c>
      <c r="F86" s="35" t="s">
        <v>242</v>
      </c>
      <c r="G86" s="201">
        <f t="shared" si="7"/>
        <v>0</v>
      </c>
      <c r="H86" s="201">
        <f t="shared" si="7"/>
        <v>0</v>
      </c>
      <c r="I86" s="202">
        <f t="shared" si="7"/>
        <v>0</v>
      </c>
      <c r="J86" s="119"/>
    </row>
    <row r="87" spans="1:10" s="4" customFormat="1" ht="23.25" hidden="1">
      <c r="A87" s="115" t="s">
        <v>303</v>
      </c>
      <c r="B87" s="104" t="s">
        <v>202</v>
      </c>
      <c r="C87" s="24" t="s">
        <v>245</v>
      </c>
      <c r="D87" s="24" t="s">
        <v>252</v>
      </c>
      <c r="E87" s="34" t="s">
        <v>307</v>
      </c>
      <c r="F87" s="35" t="s">
        <v>242</v>
      </c>
      <c r="G87" s="201"/>
      <c r="H87" s="201"/>
      <c r="I87" s="202"/>
      <c r="J87" s="119"/>
    </row>
    <row r="88" spans="1:10" ht="15.75">
      <c r="A88" s="219" t="s">
        <v>85</v>
      </c>
      <c r="B88" s="220" t="s">
        <v>202</v>
      </c>
      <c r="C88" s="221" t="s">
        <v>233</v>
      </c>
      <c r="D88" s="221" t="s">
        <v>400</v>
      </c>
      <c r="E88" s="221" t="s">
        <v>450</v>
      </c>
      <c r="F88" s="223" t="s">
        <v>86</v>
      </c>
      <c r="G88" s="233">
        <f>G89</f>
        <v>0</v>
      </c>
      <c r="H88" s="233">
        <f>H89</f>
        <v>0</v>
      </c>
      <c r="I88" s="226">
        <f>I89</f>
        <v>0</v>
      </c>
      <c r="J88" s="119"/>
    </row>
    <row r="89" spans="1:10" ht="15.75">
      <c r="A89" s="235" t="s">
        <v>453</v>
      </c>
      <c r="B89" s="220" t="s">
        <v>202</v>
      </c>
      <c r="C89" s="221" t="s">
        <v>233</v>
      </c>
      <c r="D89" s="221" t="s">
        <v>400</v>
      </c>
      <c r="E89" s="221" t="s">
        <v>450</v>
      </c>
      <c r="F89" s="221" t="s">
        <v>412</v>
      </c>
      <c r="G89" s="233"/>
      <c r="H89" s="233"/>
      <c r="I89" s="226"/>
      <c r="J89" s="119"/>
    </row>
    <row r="90" spans="1:10" ht="15.75">
      <c r="A90" s="236" t="s">
        <v>455</v>
      </c>
      <c r="B90" s="220" t="s">
        <v>202</v>
      </c>
      <c r="C90" s="237" t="s">
        <v>252</v>
      </c>
      <c r="D90" s="237" t="s">
        <v>365</v>
      </c>
      <c r="E90" s="237" t="s">
        <v>446</v>
      </c>
      <c r="F90" s="237" t="s">
        <v>93</v>
      </c>
      <c r="G90" s="234">
        <f>SUM(G101+G91)</f>
        <v>249.8</v>
      </c>
      <c r="H90" s="234">
        <f>SUM(H101+H91)</f>
        <v>255.6</v>
      </c>
      <c r="I90" s="224">
        <f>SUM(I101+I91)</f>
        <v>247.2</v>
      </c>
      <c r="J90" s="119"/>
    </row>
    <row r="91" spans="1:10" ht="15.75">
      <c r="A91" s="238" t="s">
        <v>456</v>
      </c>
      <c r="B91" s="220" t="s">
        <v>202</v>
      </c>
      <c r="C91" s="239" t="s">
        <v>252</v>
      </c>
      <c r="D91" s="290" t="s">
        <v>232</v>
      </c>
      <c r="E91" s="237" t="s">
        <v>446</v>
      </c>
      <c r="F91" s="237" t="s">
        <v>93</v>
      </c>
      <c r="G91" s="234">
        <f>G92</f>
        <v>238.8</v>
      </c>
      <c r="H91" s="234">
        <f>H92</f>
        <v>245.6</v>
      </c>
      <c r="I91" s="224">
        <f>I92</f>
        <v>246.2</v>
      </c>
      <c r="J91" s="119"/>
    </row>
    <row r="92" spans="1:10" ht="31.5">
      <c r="A92" s="291" t="s">
        <v>287</v>
      </c>
      <c r="B92" s="220"/>
      <c r="C92" s="239" t="s">
        <v>252</v>
      </c>
      <c r="D92" s="239" t="s">
        <v>232</v>
      </c>
      <c r="E92" s="240" t="s">
        <v>457</v>
      </c>
      <c r="F92" s="225" t="s">
        <v>93</v>
      </c>
      <c r="G92" s="293">
        <f>SUM(G93)</f>
        <v>238.8</v>
      </c>
      <c r="H92" s="293">
        <f>SUM(H93)</f>
        <v>245.6</v>
      </c>
      <c r="I92" s="293">
        <f>SUM(I93)</f>
        <v>246.2</v>
      </c>
      <c r="J92" s="119"/>
    </row>
    <row r="93" spans="1:10" ht="31.5">
      <c r="A93" s="291" t="s">
        <v>163</v>
      </c>
      <c r="B93" s="220"/>
      <c r="C93" s="239" t="s">
        <v>252</v>
      </c>
      <c r="D93" s="239" t="s">
        <v>232</v>
      </c>
      <c r="E93" s="240" t="s">
        <v>459</v>
      </c>
      <c r="F93" s="225" t="s">
        <v>93</v>
      </c>
      <c r="G93" s="226">
        <f>SUM(G94+G98)</f>
        <v>238.8</v>
      </c>
      <c r="H93" s="226">
        <f>SUM(H94+H98)</f>
        <v>245.6</v>
      </c>
      <c r="I93" s="226">
        <f>SUM(I94+I98)</f>
        <v>246.2</v>
      </c>
      <c r="J93" s="119"/>
    </row>
    <row r="94" spans="1:10" ht="46.5" customHeight="1">
      <c r="A94" s="218" t="s">
        <v>73</v>
      </c>
      <c r="B94" s="220" t="s">
        <v>202</v>
      </c>
      <c r="C94" s="239" t="s">
        <v>252</v>
      </c>
      <c r="D94" s="239" t="s">
        <v>232</v>
      </c>
      <c r="E94" s="240" t="s">
        <v>459</v>
      </c>
      <c r="F94" s="237" t="s">
        <v>458</v>
      </c>
      <c r="G94" s="233">
        <f aca="true" t="shared" si="8" ref="G94:I95">G95</f>
        <v>200</v>
      </c>
      <c r="H94" s="233">
        <f t="shared" si="8"/>
        <v>200</v>
      </c>
      <c r="I94" s="226">
        <f t="shared" si="8"/>
        <v>200</v>
      </c>
      <c r="J94" s="119"/>
    </row>
    <row r="95" spans="1:10" ht="30" customHeight="1">
      <c r="A95" s="218" t="s">
        <v>74</v>
      </c>
      <c r="B95" s="220" t="s">
        <v>202</v>
      </c>
      <c r="C95" s="239" t="s">
        <v>252</v>
      </c>
      <c r="D95" s="239" t="s">
        <v>232</v>
      </c>
      <c r="E95" s="240" t="s">
        <v>459</v>
      </c>
      <c r="F95" s="225" t="s">
        <v>172</v>
      </c>
      <c r="G95" s="233">
        <f t="shared" si="8"/>
        <v>200</v>
      </c>
      <c r="H95" s="233">
        <f t="shared" si="8"/>
        <v>200</v>
      </c>
      <c r="I95" s="226">
        <f t="shared" si="8"/>
        <v>200</v>
      </c>
      <c r="J95" s="119"/>
    </row>
    <row r="96" spans="1:10" ht="16.5" customHeight="1">
      <c r="A96" s="218" t="s">
        <v>75</v>
      </c>
      <c r="B96" s="220" t="s">
        <v>202</v>
      </c>
      <c r="C96" s="239" t="s">
        <v>252</v>
      </c>
      <c r="D96" s="239" t="s">
        <v>232</v>
      </c>
      <c r="E96" s="240" t="s">
        <v>459</v>
      </c>
      <c r="F96" s="225" t="s">
        <v>173</v>
      </c>
      <c r="G96" s="233">
        <v>200</v>
      </c>
      <c r="H96" s="233">
        <v>200</v>
      </c>
      <c r="I96" s="226">
        <v>200</v>
      </c>
      <c r="J96" s="119"/>
    </row>
    <row r="97" spans="1:10" ht="18" customHeight="1">
      <c r="A97" s="348" t="s">
        <v>78</v>
      </c>
      <c r="B97" s="220" t="s">
        <v>202</v>
      </c>
      <c r="C97" s="239" t="s">
        <v>252</v>
      </c>
      <c r="D97" s="239" t="s">
        <v>232</v>
      </c>
      <c r="E97" s="240" t="s">
        <v>459</v>
      </c>
      <c r="F97" s="237" t="s">
        <v>160</v>
      </c>
      <c r="G97" s="233">
        <f>G98</f>
        <v>38.8</v>
      </c>
      <c r="H97" s="233">
        <f>H98</f>
        <v>45.6</v>
      </c>
      <c r="I97" s="226">
        <f>I98</f>
        <v>46.2</v>
      </c>
      <c r="J97" s="119"/>
    </row>
    <row r="98" spans="1:10" ht="33.75" customHeight="1">
      <c r="A98" s="348" t="s">
        <v>79</v>
      </c>
      <c r="B98" s="220" t="s">
        <v>202</v>
      </c>
      <c r="C98" s="239" t="s">
        <v>252</v>
      </c>
      <c r="D98" s="239" t="s">
        <v>232</v>
      </c>
      <c r="E98" s="240" t="s">
        <v>459</v>
      </c>
      <c r="F98" s="225" t="s">
        <v>80</v>
      </c>
      <c r="G98" s="233">
        <f>G99+G100</f>
        <v>38.8</v>
      </c>
      <c r="H98" s="233">
        <f>H99+H100</f>
        <v>45.6</v>
      </c>
      <c r="I98" s="226">
        <f>I99+I100</f>
        <v>46.2</v>
      </c>
      <c r="J98" s="119"/>
    </row>
    <row r="99" spans="1:10" ht="30" customHeight="1">
      <c r="A99" s="14" t="s">
        <v>81</v>
      </c>
      <c r="B99" s="220" t="s">
        <v>202</v>
      </c>
      <c r="C99" s="239" t="s">
        <v>252</v>
      </c>
      <c r="D99" s="239" t="s">
        <v>232</v>
      </c>
      <c r="E99" s="240" t="s">
        <v>459</v>
      </c>
      <c r="F99" s="225" t="s">
        <v>82</v>
      </c>
      <c r="G99" s="233">
        <v>3</v>
      </c>
      <c r="H99" s="233">
        <v>3</v>
      </c>
      <c r="I99" s="226">
        <v>3</v>
      </c>
      <c r="J99" s="119"/>
    </row>
    <row r="100" spans="1:10" ht="30.75" customHeight="1">
      <c r="A100" s="348" t="s">
        <v>83</v>
      </c>
      <c r="B100" s="220" t="s">
        <v>202</v>
      </c>
      <c r="C100" s="239" t="s">
        <v>252</v>
      </c>
      <c r="D100" s="239" t="s">
        <v>232</v>
      </c>
      <c r="E100" s="240" t="s">
        <v>459</v>
      </c>
      <c r="F100" s="225" t="s">
        <v>84</v>
      </c>
      <c r="G100" s="233">
        <v>35.8</v>
      </c>
      <c r="H100" s="233">
        <v>42.6</v>
      </c>
      <c r="I100" s="226">
        <v>43.2</v>
      </c>
      <c r="J100" s="119"/>
    </row>
    <row r="101" spans="1:10" ht="19.5" customHeight="1">
      <c r="A101" s="230" t="s">
        <v>219</v>
      </c>
      <c r="B101" s="220" t="s">
        <v>202</v>
      </c>
      <c r="C101" s="237" t="s">
        <v>252</v>
      </c>
      <c r="D101" s="237" t="s">
        <v>235</v>
      </c>
      <c r="E101" s="237" t="s">
        <v>446</v>
      </c>
      <c r="F101" s="237" t="s">
        <v>93</v>
      </c>
      <c r="G101" s="234">
        <f aca="true" t="shared" si="9" ref="G101:I104">SUM(G102)</f>
        <v>11</v>
      </c>
      <c r="H101" s="234">
        <f t="shared" si="9"/>
        <v>10</v>
      </c>
      <c r="I101" s="224">
        <f t="shared" si="9"/>
        <v>1</v>
      </c>
      <c r="J101" s="119"/>
    </row>
    <row r="102" spans="1:10" ht="30.75" customHeight="1">
      <c r="A102" s="241" t="s">
        <v>460</v>
      </c>
      <c r="B102" s="220" t="s">
        <v>202</v>
      </c>
      <c r="C102" s="225" t="s">
        <v>252</v>
      </c>
      <c r="D102" s="225" t="s">
        <v>235</v>
      </c>
      <c r="E102" s="225" t="s">
        <v>461</v>
      </c>
      <c r="F102" s="225" t="s">
        <v>93</v>
      </c>
      <c r="G102" s="233">
        <f t="shared" si="9"/>
        <v>11</v>
      </c>
      <c r="H102" s="233">
        <f t="shared" si="9"/>
        <v>10</v>
      </c>
      <c r="I102" s="226">
        <f t="shared" si="9"/>
        <v>1</v>
      </c>
      <c r="J102" s="119"/>
    </row>
    <row r="103" spans="1:10" ht="23.25" customHeight="1">
      <c r="A103" s="241" t="s">
        <v>236</v>
      </c>
      <c r="B103" s="220" t="s">
        <v>202</v>
      </c>
      <c r="C103" s="225" t="s">
        <v>252</v>
      </c>
      <c r="D103" s="225" t="s">
        <v>235</v>
      </c>
      <c r="E103" s="225" t="s">
        <v>462</v>
      </c>
      <c r="F103" s="225" t="s">
        <v>93</v>
      </c>
      <c r="G103" s="233">
        <f t="shared" si="9"/>
        <v>11</v>
      </c>
      <c r="H103" s="233">
        <f t="shared" si="9"/>
        <v>10</v>
      </c>
      <c r="I103" s="226">
        <f t="shared" si="9"/>
        <v>1</v>
      </c>
      <c r="J103" s="119"/>
    </row>
    <row r="104" spans="1:10" ht="31.5">
      <c r="A104" s="219" t="s">
        <v>78</v>
      </c>
      <c r="B104" s="220" t="s">
        <v>202</v>
      </c>
      <c r="C104" s="225" t="s">
        <v>252</v>
      </c>
      <c r="D104" s="225" t="s">
        <v>235</v>
      </c>
      <c r="E104" s="225" t="s">
        <v>462</v>
      </c>
      <c r="F104" s="223" t="s">
        <v>160</v>
      </c>
      <c r="G104" s="233">
        <f t="shared" si="9"/>
        <v>11</v>
      </c>
      <c r="H104" s="233">
        <f t="shared" si="9"/>
        <v>10</v>
      </c>
      <c r="I104" s="226">
        <f t="shared" si="9"/>
        <v>1</v>
      </c>
      <c r="J104" s="119"/>
    </row>
    <row r="105" spans="1:10" ht="31.5">
      <c r="A105" s="218" t="s">
        <v>79</v>
      </c>
      <c r="B105" s="220" t="s">
        <v>202</v>
      </c>
      <c r="C105" s="225" t="s">
        <v>252</v>
      </c>
      <c r="D105" s="225" t="s">
        <v>235</v>
      </c>
      <c r="E105" s="225" t="s">
        <v>462</v>
      </c>
      <c r="F105" s="221" t="s">
        <v>80</v>
      </c>
      <c r="G105" s="233">
        <f>SUM(G106:G106)</f>
        <v>11</v>
      </c>
      <c r="H105" s="233">
        <f>SUM(H106:H106)</f>
        <v>10</v>
      </c>
      <c r="I105" s="226">
        <f>SUM(I106:I106)</f>
        <v>1</v>
      </c>
      <c r="J105" s="119"/>
    </row>
    <row r="106" spans="1:10" ht="31.5">
      <c r="A106" s="222" t="s">
        <v>83</v>
      </c>
      <c r="B106" s="220" t="s">
        <v>202</v>
      </c>
      <c r="C106" s="225" t="s">
        <v>252</v>
      </c>
      <c r="D106" s="225" t="s">
        <v>235</v>
      </c>
      <c r="E106" s="225" t="s">
        <v>462</v>
      </c>
      <c r="F106" s="221" t="s">
        <v>84</v>
      </c>
      <c r="G106" s="233">
        <v>11</v>
      </c>
      <c r="H106" s="233">
        <v>10</v>
      </c>
      <c r="I106" s="226">
        <v>1</v>
      </c>
      <c r="J106" s="119"/>
    </row>
    <row r="107" spans="1:10" ht="31.5">
      <c r="A107" s="242" t="s">
        <v>463</v>
      </c>
      <c r="B107" s="220" t="s">
        <v>202</v>
      </c>
      <c r="C107" s="223" t="s">
        <v>232</v>
      </c>
      <c r="D107" s="223" t="s">
        <v>365</v>
      </c>
      <c r="E107" s="223" t="s">
        <v>446</v>
      </c>
      <c r="F107" s="223" t="s">
        <v>93</v>
      </c>
      <c r="G107" s="275">
        <f>SUM(G108+G115)</f>
        <v>102</v>
      </c>
      <c r="H107" s="275">
        <f>SUM(H108+H115)</f>
        <v>22</v>
      </c>
      <c r="I107" s="278">
        <f>SUM(I108+I115)</f>
        <v>21</v>
      </c>
      <c r="J107" s="119"/>
    </row>
    <row r="108" spans="1:10" ht="47.25">
      <c r="A108" s="242" t="s">
        <v>464</v>
      </c>
      <c r="B108" s="220" t="s">
        <v>202</v>
      </c>
      <c r="C108" s="223" t="s">
        <v>232</v>
      </c>
      <c r="D108" s="223" t="s">
        <v>239</v>
      </c>
      <c r="E108" s="223" t="s">
        <v>465</v>
      </c>
      <c r="F108" s="223" t="s">
        <v>93</v>
      </c>
      <c r="G108" s="276">
        <f aca="true" t="shared" si="10" ref="G108:I110">SUM(G109)</f>
        <v>100</v>
      </c>
      <c r="H108" s="276">
        <f t="shared" si="10"/>
        <v>20</v>
      </c>
      <c r="I108" s="279">
        <f t="shared" si="10"/>
        <v>20</v>
      </c>
      <c r="J108" s="119"/>
    </row>
    <row r="109" spans="1:10" ht="47.25">
      <c r="A109" s="231" t="s">
        <v>466</v>
      </c>
      <c r="B109" s="220" t="s">
        <v>202</v>
      </c>
      <c r="C109" s="221" t="s">
        <v>232</v>
      </c>
      <c r="D109" s="221" t="s">
        <v>239</v>
      </c>
      <c r="E109" s="221" t="s">
        <v>467</v>
      </c>
      <c r="F109" s="221" t="s">
        <v>93</v>
      </c>
      <c r="G109" s="274">
        <f t="shared" si="10"/>
        <v>100</v>
      </c>
      <c r="H109" s="274">
        <f t="shared" si="10"/>
        <v>20</v>
      </c>
      <c r="I109" s="273">
        <f t="shared" si="10"/>
        <v>20</v>
      </c>
      <c r="J109" s="119"/>
    </row>
    <row r="110" spans="1:10" ht="31.5">
      <c r="A110" s="231" t="s">
        <v>468</v>
      </c>
      <c r="B110" s="220" t="s">
        <v>202</v>
      </c>
      <c r="C110" s="221" t="s">
        <v>232</v>
      </c>
      <c r="D110" s="221" t="s">
        <v>239</v>
      </c>
      <c r="E110" s="221" t="s">
        <v>469</v>
      </c>
      <c r="F110" s="221" t="s">
        <v>93</v>
      </c>
      <c r="G110" s="274">
        <f t="shared" si="10"/>
        <v>100</v>
      </c>
      <c r="H110" s="274">
        <f t="shared" si="10"/>
        <v>20</v>
      </c>
      <c r="I110" s="273">
        <f t="shared" si="10"/>
        <v>20</v>
      </c>
      <c r="J110" s="119"/>
    </row>
    <row r="111" spans="1:10" ht="15.75" customHeight="1">
      <c r="A111" s="218" t="s">
        <v>78</v>
      </c>
      <c r="B111" s="220" t="s">
        <v>202</v>
      </c>
      <c r="C111" s="221" t="s">
        <v>232</v>
      </c>
      <c r="D111" s="221" t="s">
        <v>239</v>
      </c>
      <c r="E111" s="221" t="s">
        <v>469</v>
      </c>
      <c r="F111" s="223" t="s">
        <v>160</v>
      </c>
      <c r="G111" s="274">
        <f>G112</f>
        <v>100</v>
      </c>
      <c r="H111" s="274">
        <f>H112</f>
        <v>20</v>
      </c>
      <c r="I111" s="273">
        <f>I112</f>
        <v>20</v>
      </c>
      <c r="J111" s="119"/>
    </row>
    <row r="112" spans="1:10" ht="31.5">
      <c r="A112" s="218" t="s">
        <v>79</v>
      </c>
      <c r="B112" s="220" t="s">
        <v>202</v>
      </c>
      <c r="C112" s="221" t="s">
        <v>232</v>
      </c>
      <c r="D112" s="221" t="s">
        <v>239</v>
      </c>
      <c r="E112" s="221" t="s">
        <v>469</v>
      </c>
      <c r="F112" s="221" t="s">
        <v>80</v>
      </c>
      <c r="G112" s="274">
        <f>G114</f>
        <v>100</v>
      </c>
      <c r="H112" s="274">
        <f>H114</f>
        <v>20</v>
      </c>
      <c r="I112" s="273">
        <f>I114</f>
        <v>20</v>
      </c>
      <c r="J112" s="119"/>
    </row>
    <row r="113" spans="1:10" ht="31.5" hidden="1">
      <c r="A113" s="218" t="s">
        <v>81</v>
      </c>
      <c r="B113" s="220" t="s">
        <v>202</v>
      </c>
      <c r="C113" s="221" t="s">
        <v>232</v>
      </c>
      <c r="D113" s="221" t="s">
        <v>239</v>
      </c>
      <c r="E113" s="221" t="s">
        <v>469</v>
      </c>
      <c r="F113" s="221" t="s">
        <v>82</v>
      </c>
      <c r="G113" s="233"/>
      <c r="H113" s="233"/>
      <c r="I113" s="226"/>
      <c r="J113" s="119"/>
    </row>
    <row r="114" spans="1:10" ht="30" customHeight="1">
      <c r="A114" s="222" t="s">
        <v>83</v>
      </c>
      <c r="B114" s="220" t="s">
        <v>202</v>
      </c>
      <c r="C114" s="221" t="s">
        <v>232</v>
      </c>
      <c r="D114" s="221" t="s">
        <v>239</v>
      </c>
      <c r="E114" s="221" t="s">
        <v>469</v>
      </c>
      <c r="F114" s="221" t="s">
        <v>84</v>
      </c>
      <c r="G114" s="274">
        <v>100</v>
      </c>
      <c r="H114" s="274">
        <v>20</v>
      </c>
      <c r="I114" s="273">
        <v>20</v>
      </c>
      <c r="J114" s="119"/>
    </row>
    <row r="115" spans="1:10" ht="30.75" customHeight="1">
      <c r="A115" s="245" t="s">
        <v>470</v>
      </c>
      <c r="B115" s="220" t="s">
        <v>202</v>
      </c>
      <c r="C115" s="223" t="s">
        <v>232</v>
      </c>
      <c r="D115" s="223" t="s">
        <v>234</v>
      </c>
      <c r="E115" s="223" t="s">
        <v>446</v>
      </c>
      <c r="F115" s="223" t="s">
        <v>93</v>
      </c>
      <c r="G115" s="234">
        <f aca="true" t="shared" si="11" ref="G115:I118">SUM(G116)</f>
        <v>2</v>
      </c>
      <c r="H115" s="234">
        <f t="shared" si="11"/>
        <v>2</v>
      </c>
      <c r="I115" s="224">
        <f t="shared" si="11"/>
        <v>1</v>
      </c>
      <c r="J115" s="119"/>
    </row>
    <row r="116" spans="1:10" ht="45" customHeight="1">
      <c r="A116" s="294" t="s">
        <v>386</v>
      </c>
      <c r="B116" s="220" t="s">
        <v>202</v>
      </c>
      <c r="C116" s="221" t="s">
        <v>232</v>
      </c>
      <c r="D116" s="221" t="s">
        <v>234</v>
      </c>
      <c r="E116" s="221" t="s">
        <v>471</v>
      </c>
      <c r="F116" s="221" t="s">
        <v>93</v>
      </c>
      <c r="G116" s="233">
        <f t="shared" si="11"/>
        <v>2</v>
      </c>
      <c r="H116" s="233">
        <f t="shared" si="11"/>
        <v>2</v>
      </c>
      <c r="I116" s="226">
        <f t="shared" si="11"/>
        <v>1</v>
      </c>
      <c r="J116" s="119"/>
    </row>
    <row r="117" spans="1:10" ht="20.25" customHeight="1">
      <c r="A117" s="218" t="s">
        <v>78</v>
      </c>
      <c r="B117" s="220" t="s">
        <v>202</v>
      </c>
      <c r="C117" s="221" t="s">
        <v>232</v>
      </c>
      <c r="D117" s="221" t="s">
        <v>234</v>
      </c>
      <c r="E117" s="221" t="s">
        <v>471</v>
      </c>
      <c r="F117" s="223" t="s">
        <v>160</v>
      </c>
      <c r="G117" s="233">
        <f t="shared" si="11"/>
        <v>2</v>
      </c>
      <c r="H117" s="233">
        <f t="shared" si="11"/>
        <v>2</v>
      </c>
      <c r="I117" s="226">
        <f t="shared" si="11"/>
        <v>1</v>
      </c>
      <c r="J117" s="119"/>
    </row>
    <row r="118" spans="1:10" ht="18" customHeight="1">
      <c r="A118" s="218" t="s">
        <v>79</v>
      </c>
      <c r="B118" s="220" t="s">
        <v>202</v>
      </c>
      <c r="C118" s="221" t="s">
        <v>232</v>
      </c>
      <c r="D118" s="221" t="s">
        <v>234</v>
      </c>
      <c r="E118" s="221" t="s">
        <v>471</v>
      </c>
      <c r="F118" s="221" t="s">
        <v>80</v>
      </c>
      <c r="G118" s="233">
        <f t="shared" si="11"/>
        <v>2</v>
      </c>
      <c r="H118" s="233">
        <f t="shared" si="11"/>
        <v>2</v>
      </c>
      <c r="I118" s="226">
        <f t="shared" si="11"/>
        <v>1</v>
      </c>
      <c r="J118" s="119"/>
    </row>
    <row r="119" spans="1:10" ht="31.5">
      <c r="A119" s="222" t="s">
        <v>83</v>
      </c>
      <c r="B119" s="220" t="s">
        <v>202</v>
      </c>
      <c r="C119" s="221" t="s">
        <v>232</v>
      </c>
      <c r="D119" s="221" t="s">
        <v>234</v>
      </c>
      <c r="E119" s="221" t="s">
        <v>471</v>
      </c>
      <c r="F119" s="221" t="s">
        <v>84</v>
      </c>
      <c r="G119" s="233">
        <v>2</v>
      </c>
      <c r="H119" s="233">
        <v>2</v>
      </c>
      <c r="I119" s="226">
        <v>1</v>
      </c>
      <c r="J119" s="119"/>
    </row>
    <row r="120" spans="1:10" ht="15.75">
      <c r="A120" s="309" t="s">
        <v>477</v>
      </c>
      <c r="B120" s="220"/>
      <c r="C120" s="303" t="s">
        <v>235</v>
      </c>
      <c r="D120" s="304" t="s">
        <v>365</v>
      </c>
      <c r="E120" s="303" t="s">
        <v>446</v>
      </c>
      <c r="F120" s="305" t="s">
        <v>93</v>
      </c>
      <c r="G120" s="275">
        <f aca="true" t="shared" si="12" ref="G120:I121">SUM(G121)</f>
        <v>400</v>
      </c>
      <c r="H120" s="275">
        <f t="shared" si="12"/>
        <v>123.6</v>
      </c>
      <c r="I120" s="278">
        <f t="shared" si="12"/>
        <v>50</v>
      </c>
      <c r="J120" s="119"/>
    </row>
    <row r="121" spans="1:10" ht="16.5" thickBot="1">
      <c r="A121" s="330" t="s">
        <v>476</v>
      </c>
      <c r="B121" s="220" t="s">
        <v>202</v>
      </c>
      <c r="C121" s="237" t="s">
        <v>235</v>
      </c>
      <c r="D121" s="237" t="s">
        <v>239</v>
      </c>
      <c r="E121" s="237" t="s">
        <v>446</v>
      </c>
      <c r="F121" s="237" t="s">
        <v>93</v>
      </c>
      <c r="G121" s="234">
        <f t="shared" si="12"/>
        <v>400</v>
      </c>
      <c r="H121" s="234">
        <f t="shared" si="12"/>
        <v>123.6</v>
      </c>
      <c r="I121" s="234">
        <f t="shared" si="12"/>
        <v>50</v>
      </c>
      <c r="J121" s="119"/>
    </row>
    <row r="122" spans="1:10" ht="15.75">
      <c r="A122" s="70" t="s">
        <v>336</v>
      </c>
      <c r="B122" s="104" t="s">
        <v>202</v>
      </c>
      <c r="C122" s="221" t="s">
        <v>235</v>
      </c>
      <c r="D122" s="221" t="s">
        <v>239</v>
      </c>
      <c r="E122" s="221" t="s">
        <v>337</v>
      </c>
      <c r="F122" s="319" t="s">
        <v>93</v>
      </c>
      <c r="G122" s="318">
        <f>G123</f>
        <v>400</v>
      </c>
      <c r="H122" s="318">
        <f>H123</f>
        <v>123.6</v>
      </c>
      <c r="I122" s="318">
        <f>I123</f>
        <v>50</v>
      </c>
      <c r="J122" s="119"/>
    </row>
    <row r="123" spans="1:10" ht="15.75">
      <c r="A123" s="222" t="s">
        <v>338</v>
      </c>
      <c r="B123" s="220" t="s">
        <v>202</v>
      </c>
      <c r="C123" s="248" t="s">
        <v>235</v>
      </c>
      <c r="D123" s="225" t="s">
        <v>239</v>
      </c>
      <c r="E123" s="221" t="s">
        <v>339</v>
      </c>
      <c r="F123" s="221" t="s">
        <v>93</v>
      </c>
      <c r="G123" s="233">
        <f>SUM(G124)</f>
        <v>400</v>
      </c>
      <c r="H123" s="233">
        <f>SUM(H124)</f>
        <v>123.6</v>
      </c>
      <c r="I123" s="226">
        <f>SUM(I124)</f>
        <v>50</v>
      </c>
      <c r="J123" s="119"/>
    </row>
    <row r="124" spans="1:10" ht="30">
      <c r="A124" s="229" t="s">
        <v>340</v>
      </c>
      <c r="B124" s="220" t="s">
        <v>202</v>
      </c>
      <c r="C124" s="248" t="s">
        <v>235</v>
      </c>
      <c r="D124" s="225" t="s">
        <v>239</v>
      </c>
      <c r="E124" s="221" t="s">
        <v>341</v>
      </c>
      <c r="F124" s="221" t="s">
        <v>93</v>
      </c>
      <c r="G124" s="233">
        <f>SUM(G125:G125)</f>
        <v>400</v>
      </c>
      <c r="H124" s="233">
        <f>SUM(H125:H125)</f>
        <v>123.6</v>
      </c>
      <c r="I124" s="226">
        <f>SUM(I125:I125)</f>
        <v>50</v>
      </c>
      <c r="J124" s="119"/>
    </row>
    <row r="125" spans="1:10" ht="18" customHeight="1">
      <c r="A125" s="222" t="s">
        <v>78</v>
      </c>
      <c r="B125" s="220" t="s">
        <v>202</v>
      </c>
      <c r="C125" s="248" t="s">
        <v>235</v>
      </c>
      <c r="D125" s="225" t="s">
        <v>239</v>
      </c>
      <c r="E125" s="221" t="s">
        <v>341</v>
      </c>
      <c r="F125" s="223" t="s">
        <v>160</v>
      </c>
      <c r="G125" s="233">
        <f aca="true" t="shared" si="13" ref="G125:I126">SUM(G126)</f>
        <v>400</v>
      </c>
      <c r="H125" s="233">
        <f t="shared" si="13"/>
        <v>123.6</v>
      </c>
      <c r="I125" s="233">
        <f t="shared" si="13"/>
        <v>50</v>
      </c>
      <c r="J125" s="119"/>
    </row>
    <row r="126" spans="1:10" ht="30">
      <c r="A126" s="229" t="s">
        <v>79</v>
      </c>
      <c r="B126" s="104"/>
      <c r="C126" s="248" t="s">
        <v>235</v>
      </c>
      <c r="D126" s="225" t="s">
        <v>239</v>
      </c>
      <c r="E126" s="221" t="s">
        <v>341</v>
      </c>
      <c r="F126" s="221" t="s">
        <v>80</v>
      </c>
      <c r="G126" s="233">
        <f t="shared" si="13"/>
        <v>400</v>
      </c>
      <c r="H126" s="233">
        <f t="shared" si="13"/>
        <v>123.6</v>
      </c>
      <c r="I126" s="233">
        <f t="shared" si="13"/>
        <v>50</v>
      </c>
      <c r="J126" s="119"/>
    </row>
    <row r="127" spans="1:10" ht="30">
      <c r="A127" s="229" t="s">
        <v>83</v>
      </c>
      <c r="B127" s="104"/>
      <c r="C127" s="248" t="s">
        <v>235</v>
      </c>
      <c r="D127" s="225" t="s">
        <v>239</v>
      </c>
      <c r="E127" s="221" t="s">
        <v>341</v>
      </c>
      <c r="F127" s="221" t="s">
        <v>84</v>
      </c>
      <c r="G127" s="233">
        <v>400</v>
      </c>
      <c r="H127" s="233">
        <v>123.6</v>
      </c>
      <c r="I127" s="233">
        <v>50</v>
      </c>
      <c r="J127" s="119"/>
    </row>
    <row r="128" spans="1:9" ht="15.75">
      <c r="A128" s="236" t="s">
        <v>488</v>
      </c>
      <c r="B128" s="220" t="s">
        <v>202</v>
      </c>
      <c r="C128" s="223" t="s">
        <v>245</v>
      </c>
      <c r="D128" s="223" t="s">
        <v>365</v>
      </c>
      <c r="E128" s="249" t="s">
        <v>446</v>
      </c>
      <c r="F128" s="223" t="s">
        <v>93</v>
      </c>
      <c r="G128" s="243">
        <f>G129+G132</f>
        <v>2026</v>
      </c>
      <c r="H128" s="243">
        <f>H129+H132</f>
        <v>1812</v>
      </c>
      <c r="I128" s="243">
        <f>I129+I132</f>
        <v>286</v>
      </c>
    </row>
    <row r="129" spans="1:9" ht="15.75">
      <c r="A129" s="219" t="s">
        <v>428</v>
      </c>
      <c r="B129" s="220" t="s">
        <v>202</v>
      </c>
      <c r="C129" s="237" t="s">
        <v>245</v>
      </c>
      <c r="D129" s="223" t="s">
        <v>252</v>
      </c>
      <c r="E129" s="249" t="s">
        <v>446</v>
      </c>
      <c r="F129" s="223" t="s">
        <v>93</v>
      </c>
      <c r="G129" s="234">
        <f aca="true" t="shared" si="14" ref="G129:I130">SUM(G130)</f>
        <v>100</v>
      </c>
      <c r="H129" s="234">
        <f t="shared" si="14"/>
        <v>0</v>
      </c>
      <c r="I129" s="234">
        <f t="shared" si="14"/>
        <v>0</v>
      </c>
    </row>
    <row r="130" spans="1:9" ht="30">
      <c r="A130" s="153" t="s">
        <v>486</v>
      </c>
      <c r="B130" s="322" t="s">
        <v>202</v>
      </c>
      <c r="C130" s="221" t="s">
        <v>245</v>
      </c>
      <c r="D130" s="221" t="s">
        <v>252</v>
      </c>
      <c r="E130" s="221" t="s">
        <v>487</v>
      </c>
      <c r="F130" s="225" t="s">
        <v>93</v>
      </c>
      <c r="G130" s="233">
        <f t="shared" si="14"/>
        <v>100</v>
      </c>
      <c r="H130" s="233">
        <f t="shared" si="14"/>
        <v>0</v>
      </c>
      <c r="I130" s="233">
        <f t="shared" si="14"/>
        <v>0</v>
      </c>
    </row>
    <row r="131" spans="1:9" ht="30">
      <c r="A131" s="14" t="s">
        <v>429</v>
      </c>
      <c r="B131" s="220" t="s">
        <v>202</v>
      </c>
      <c r="C131" s="248" t="s">
        <v>245</v>
      </c>
      <c r="D131" s="225" t="s">
        <v>252</v>
      </c>
      <c r="E131" s="221" t="s">
        <v>158</v>
      </c>
      <c r="F131" s="221" t="s">
        <v>483</v>
      </c>
      <c r="G131" s="328">
        <v>100</v>
      </c>
      <c r="H131" s="328">
        <v>0</v>
      </c>
      <c r="I131" s="293">
        <v>0</v>
      </c>
    </row>
    <row r="132" spans="1:9" ht="15.75">
      <c r="A132" s="242" t="s">
        <v>246</v>
      </c>
      <c r="B132" s="220" t="s">
        <v>202</v>
      </c>
      <c r="C132" s="223" t="s">
        <v>245</v>
      </c>
      <c r="D132" s="223" t="s">
        <v>232</v>
      </c>
      <c r="E132" s="223" t="s">
        <v>446</v>
      </c>
      <c r="F132" s="223" t="s">
        <v>93</v>
      </c>
      <c r="G132" s="258">
        <f>G133</f>
        <v>1926</v>
      </c>
      <c r="H132" s="258">
        <f>H133</f>
        <v>1812</v>
      </c>
      <c r="I132" s="243">
        <f>I133</f>
        <v>286</v>
      </c>
    </row>
    <row r="133" spans="1:9" ht="15.75">
      <c r="A133" s="242" t="s">
        <v>246</v>
      </c>
      <c r="B133" s="220" t="s">
        <v>202</v>
      </c>
      <c r="C133" s="223" t="s">
        <v>245</v>
      </c>
      <c r="D133" s="223" t="s">
        <v>232</v>
      </c>
      <c r="E133" s="223" t="s">
        <v>489</v>
      </c>
      <c r="F133" s="223" t="s">
        <v>93</v>
      </c>
      <c r="G133" s="243">
        <f>G134+G138+G143+G148</f>
        <v>1926</v>
      </c>
      <c r="H133" s="243">
        <f>H134+H138+H143+H148</f>
        <v>1812</v>
      </c>
      <c r="I133" s="243">
        <f>I134+I138+I143+I148</f>
        <v>286</v>
      </c>
    </row>
    <row r="134" spans="1:9" ht="15.75">
      <c r="A134" s="245" t="s">
        <v>247</v>
      </c>
      <c r="B134" s="220" t="s">
        <v>202</v>
      </c>
      <c r="C134" s="223" t="s">
        <v>245</v>
      </c>
      <c r="D134" s="223" t="s">
        <v>232</v>
      </c>
      <c r="E134" s="223" t="s">
        <v>490</v>
      </c>
      <c r="F134" s="223" t="s">
        <v>93</v>
      </c>
      <c r="G134" s="234">
        <f>SUM(G136)</f>
        <v>1106</v>
      </c>
      <c r="H134" s="234">
        <f>SUM(H136)</f>
        <v>1050</v>
      </c>
      <c r="I134" s="224">
        <f>SUM(I136)</f>
        <v>173</v>
      </c>
    </row>
    <row r="135" spans="1:9" ht="18" customHeight="1">
      <c r="A135" s="218" t="s">
        <v>78</v>
      </c>
      <c r="B135" s="220" t="s">
        <v>202</v>
      </c>
      <c r="C135" s="221" t="s">
        <v>245</v>
      </c>
      <c r="D135" s="221" t="s">
        <v>232</v>
      </c>
      <c r="E135" s="221" t="s">
        <v>490</v>
      </c>
      <c r="F135" s="223" t="s">
        <v>160</v>
      </c>
      <c r="G135" s="233">
        <f aca="true" t="shared" si="15" ref="G135:I136">SUM(G136)</f>
        <v>1106</v>
      </c>
      <c r="H135" s="233">
        <f t="shared" si="15"/>
        <v>1050</v>
      </c>
      <c r="I135" s="226">
        <f t="shared" si="15"/>
        <v>173</v>
      </c>
    </row>
    <row r="136" spans="1:9" ht="31.5">
      <c r="A136" s="218" t="s">
        <v>79</v>
      </c>
      <c r="B136" s="220" t="s">
        <v>202</v>
      </c>
      <c r="C136" s="221" t="s">
        <v>245</v>
      </c>
      <c r="D136" s="221" t="s">
        <v>232</v>
      </c>
      <c r="E136" s="221" t="s">
        <v>490</v>
      </c>
      <c r="F136" s="221" t="s">
        <v>80</v>
      </c>
      <c r="G136" s="233">
        <f t="shared" si="15"/>
        <v>1106</v>
      </c>
      <c r="H136" s="233">
        <f t="shared" si="15"/>
        <v>1050</v>
      </c>
      <c r="I136" s="226">
        <f t="shared" si="15"/>
        <v>173</v>
      </c>
    </row>
    <row r="137" spans="1:9" ht="30">
      <c r="A137" s="229" t="s">
        <v>83</v>
      </c>
      <c r="B137" s="220" t="s">
        <v>202</v>
      </c>
      <c r="C137" s="221" t="s">
        <v>245</v>
      </c>
      <c r="D137" s="221" t="s">
        <v>232</v>
      </c>
      <c r="E137" s="221" t="s">
        <v>490</v>
      </c>
      <c r="F137" s="221" t="s">
        <v>84</v>
      </c>
      <c r="G137" s="233">
        <v>1106</v>
      </c>
      <c r="H137" s="233">
        <v>1050</v>
      </c>
      <c r="I137" s="226">
        <v>173</v>
      </c>
    </row>
    <row r="138" spans="1:9" ht="15.75">
      <c r="A138" s="242" t="s">
        <v>248</v>
      </c>
      <c r="B138" s="220" t="s">
        <v>202</v>
      </c>
      <c r="C138" s="223" t="s">
        <v>245</v>
      </c>
      <c r="D138" s="223" t="s">
        <v>232</v>
      </c>
      <c r="E138" s="223" t="s">
        <v>493</v>
      </c>
      <c r="F138" s="223" t="s">
        <v>93</v>
      </c>
      <c r="G138" s="234">
        <f aca="true" t="shared" si="16" ref="G138:I139">SUM(G139)</f>
        <v>10</v>
      </c>
      <c r="H138" s="234">
        <f t="shared" si="16"/>
        <v>10</v>
      </c>
      <c r="I138" s="224">
        <f t="shared" si="16"/>
        <v>10</v>
      </c>
    </row>
    <row r="139" spans="1:9" ht="16.5" customHeight="1">
      <c r="A139" s="218" t="s">
        <v>78</v>
      </c>
      <c r="B139" s="220" t="s">
        <v>202</v>
      </c>
      <c r="C139" s="221" t="s">
        <v>245</v>
      </c>
      <c r="D139" s="221" t="s">
        <v>232</v>
      </c>
      <c r="E139" s="221" t="s">
        <v>493</v>
      </c>
      <c r="F139" s="223" t="s">
        <v>160</v>
      </c>
      <c r="G139" s="233">
        <f t="shared" si="16"/>
        <v>10</v>
      </c>
      <c r="H139" s="233">
        <f t="shared" si="16"/>
        <v>10</v>
      </c>
      <c r="I139" s="226">
        <f t="shared" si="16"/>
        <v>10</v>
      </c>
    </row>
    <row r="140" spans="1:9" ht="31.5">
      <c r="A140" s="218" t="s">
        <v>79</v>
      </c>
      <c r="B140" s="220" t="s">
        <v>202</v>
      </c>
      <c r="C140" s="221" t="s">
        <v>245</v>
      </c>
      <c r="D140" s="221" t="s">
        <v>232</v>
      </c>
      <c r="E140" s="221" t="s">
        <v>493</v>
      </c>
      <c r="F140" s="221" t="s">
        <v>80</v>
      </c>
      <c r="G140" s="233">
        <f>SUM(G141:G142)</f>
        <v>10</v>
      </c>
      <c r="H140" s="233">
        <f>SUM(H141:H142)</f>
        <v>10</v>
      </c>
      <c r="I140" s="226">
        <f>SUM(I141:I142)</f>
        <v>10</v>
      </c>
    </row>
    <row r="141" spans="1:9" ht="0.75" customHeight="1" hidden="1">
      <c r="A141" s="14" t="s">
        <v>451</v>
      </c>
      <c r="B141" s="220" t="s">
        <v>202</v>
      </c>
      <c r="C141" s="221" t="s">
        <v>245</v>
      </c>
      <c r="D141" s="221" t="s">
        <v>232</v>
      </c>
      <c r="E141" s="221" t="s">
        <v>493</v>
      </c>
      <c r="F141" s="221" t="s">
        <v>452</v>
      </c>
      <c r="G141" s="233"/>
      <c r="H141" s="233"/>
      <c r="I141" s="226"/>
    </row>
    <row r="142" spans="1:9" ht="30">
      <c r="A142" s="229" t="s">
        <v>83</v>
      </c>
      <c r="B142" s="220" t="s">
        <v>202</v>
      </c>
      <c r="C142" s="221" t="s">
        <v>245</v>
      </c>
      <c r="D142" s="221" t="s">
        <v>232</v>
      </c>
      <c r="E142" s="221" t="s">
        <v>493</v>
      </c>
      <c r="F142" s="221" t="s">
        <v>84</v>
      </c>
      <c r="G142" s="233">
        <v>10</v>
      </c>
      <c r="H142" s="233">
        <v>10</v>
      </c>
      <c r="I142" s="226">
        <v>10</v>
      </c>
    </row>
    <row r="143" spans="1:9" ht="15.75">
      <c r="A143" s="242" t="s">
        <v>249</v>
      </c>
      <c r="B143" s="220" t="s">
        <v>202</v>
      </c>
      <c r="C143" s="223" t="s">
        <v>245</v>
      </c>
      <c r="D143" s="223" t="s">
        <v>232</v>
      </c>
      <c r="E143" s="223" t="s">
        <v>494</v>
      </c>
      <c r="F143" s="223" t="s">
        <v>93</v>
      </c>
      <c r="G143" s="234">
        <f aca="true" t="shared" si="17" ref="G143:I144">SUM(G144)</f>
        <v>10</v>
      </c>
      <c r="H143" s="234">
        <f t="shared" si="17"/>
        <v>10</v>
      </c>
      <c r="I143" s="224">
        <f t="shared" si="17"/>
        <v>3</v>
      </c>
    </row>
    <row r="144" spans="1:9" ht="19.5" customHeight="1">
      <c r="A144" s="218" t="s">
        <v>78</v>
      </c>
      <c r="B144" s="220" t="s">
        <v>202</v>
      </c>
      <c r="C144" s="221" t="s">
        <v>245</v>
      </c>
      <c r="D144" s="221" t="s">
        <v>232</v>
      </c>
      <c r="E144" s="221" t="s">
        <v>494</v>
      </c>
      <c r="F144" s="223" t="s">
        <v>160</v>
      </c>
      <c r="G144" s="233">
        <f t="shared" si="17"/>
        <v>10</v>
      </c>
      <c r="H144" s="233">
        <f t="shared" si="17"/>
        <v>10</v>
      </c>
      <c r="I144" s="226">
        <f t="shared" si="17"/>
        <v>3</v>
      </c>
    </row>
    <row r="145" spans="1:9" ht="31.5">
      <c r="A145" s="218" t="s">
        <v>79</v>
      </c>
      <c r="B145" s="220" t="s">
        <v>202</v>
      </c>
      <c r="C145" s="221" t="s">
        <v>245</v>
      </c>
      <c r="D145" s="221" t="s">
        <v>232</v>
      </c>
      <c r="E145" s="221" t="s">
        <v>494</v>
      </c>
      <c r="F145" s="221" t="s">
        <v>80</v>
      </c>
      <c r="G145" s="233">
        <f>SUM(G146:G147)</f>
        <v>10</v>
      </c>
      <c r="H145" s="233">
        <f>SUM(H146:H147)</f>
        <v>10</v>
      </c>
      <c r="I145" s="226">
        <f>SUM(I146:I147)</f>
        <v>3</v>
      </c>
    </row>
    <row r="146" spans="1:9" ht="31.5" hidden="1">
      <c r="A146" s="218" t="s">
        <v>451</v>
      </c>
      <c r="B146" s="220" t="s">
        <v>202</v>
      </c>
      <c r="C146" s="221" t="s">
        <v>245</v>
      </c>
      <c r="D146" s="221" t="s">
        <v>232</v>
      </c>
      <c r="E146" s="221" t="s">
        <v>494</v>
      </c>
      <c r="F146" s="221" t="s">
        <v>452</v>
      </c>
      <c r="G146" s="233"/>
      <c r="H146" s="233"/>
      <c r="I146" s="226"/>
    </row>
    <row r="147" spans="1:9" ht="31.5">
      <c r="A147" s="222" t="s">
        <v>83</v>
      </c>
      <c r="B147" s="220" t="s">
        <v>202</v>
      </c>
      <c r="C147" s="221" t="s">
        <v>245</v>
      </c>
      <c r="D147" s="221" t="s">
        <v>232</v>
      </c>
      <c r="E147" s="221" t="s">
        <v>494</v>
      </c>
      <c r="F147" s="221" t="s">
        <v>84</v>
      </c>
      <c r="G147" s="233">
        <v>10</v>
      </c>
      <c r="H147" s="233">
        <v>10</v>
      </c>
      <c r="I147" s="226">
        <v>3</v>
      </c>
    </row>
    <row r="148" spans="1:9" ht="31.5">
      <c r="A148" s="245" t="s">
        <v>495</v>
      </c>
      <c r="B148" s="220" t="s">
        <v>202</v>
      </c>
      <c r="C148" s="223" t="s">
        <v>245</v>
      </c>
      <c r="D148" s="223" t="s">
        <v>232</v>
      </c>
      <c r="E148" s="223" t="s">
        <v>496</v>
      </c>
      <c r="F148" s="223" t="s">
        <v>93</v>
      </c>
      <c r="G148" s="224">
        <f aca="true" t="shared" si="18" ref="G148:I149">SUM(G149)</f>
        <v>800</v>
      </c>
      <c r="H148" s="224">
        <f t="shared" si="18"/>
        <v>742</v>
      </c>
      <c r="I148" s="224">
        <f t="shared" si="18"/>
        <v>100</v>
      </c>
    </row>
    <row r="149" spans="1:9" ht="16.5" customHeight="1">
      <c r="A149" s="218" t="s">
        <v>78</v>
      </c>
      <c r="B149" s="220" t="s">
        <v>202</v>
      </c>
      <c r="C149" s="221" t="s">
        <v>245</v>
      </c>
      <c r="D149" s="221" t="s">
        <v>232</v>
      </c>
      <c r="E149" s="221" t="s">
        <v>496</v>
      </c>
      <c r="F149" s="223" t="s">
        <v>160</v>
      </c>
      <c r="G149" s="226">
        <f t="shared" si="18"/>
        <v>800</v>
      </c>
      <c r="H149" s="226">
        <f t="shared" si="18"/>
        <v>742</v>
      </c>
      <c r="I149" s="226">
        <f t="shared" si="18"/>
        <v>100</v>
      </c>
    </row>
    <row r="150" spans="1:9" ht="31.5">
      <c r="A150" s="218" t="s">
        <v>79</v>
      </c>
      <c r="B150" s="220" t="s">
        <v>202</v>
      </c>
      <c r="C150" s="221" t="s">
        <v>245</v>
      </c>
      <c r="D150" s="221" t="s">
        <v>232</v>
      </c>
      <c r="E150" s="221" t="s">
        <v>496</v>
      </c>
      <c r="F150" s="221" t="s">
        <v>80</v>
      </c>
      <c r="G150" s="226">
        <f>SUM(G152)</f>
        <v>800</v>
      </c>
      <c r="H150" s="226">
        <f>SUM(H152)</f>
        <v>742</v>
      </c>
      <c r="I150" s="226">
        <f>SUM(I152)</f>
        <v>100</v>
      </c>
    </row>
    <row r="151" spans="1:9" ht="0.75" customHeight="1">
      <c r="A151" s="218" t="s">
        <v>451</v>
      </c>
      <c r="B151" s="220" t="s">
        <v>202</v>
      </c>
      <c r="C151" s="221" t="s">
        <v>245</v>
      </c>
      <c r="D151" s="221" t="s">
        <v>232</v>
      </c>
      <c r="E151" s="221" t="s">
        <v>496</v>
      </c>
      <c r="F151" s="221" t="s">
        <v>452</v>
      </c>
      <c r="G151" s="233"/>
      <c r="H151" s="233"/>
      <c r="I151" s="226"/>
    </row>
    <row r="152" spans="1:9" ht="30">
      <c r="A152" s="229" t="s">
        <v>83</v>
      </c>
      <c r="B152" s="220" t="s">
        <v>202</v>
      </c>
      <c r="C152" s="221" t="s">
        <v>245</v>
      </c>
      <c r="D152" s="221" t="s">
        <v>232</v>
      </c>
      <c r="E152" s="221" t="s">
        <v>496</v>
      </c>
      <c r="F152" s="221" t="s">
        <v>84</v>
      </c>
      <c r="G152" s="233">
        <v>800</v>
      </c>
      <c r="H152" s="233">
        <v>742</v>
      </c>
      <c r="I152" s="226">
        <v>100</v>
      </c>
    </row>
    <row r="153" spans="1:9" ht="15.75">
      <c r="A153" s="250" t="s">
        <v>195</v>
      </c>
      <c r="B153" s="220" t="s">
        <v>202</v>
      </c>
      <c r="C153" s="223" t="s">
        <v>143</v>
      </c>
      <c r="D153" s="223" t="s">
        <v>143</v>
      </c>
      <c r="E153" s="223" t="s">
        <v>446</v>
      </c>
      <c r="F153" s="223" t="s">
        <v>93</v>
      </c>
      <c r="G153" s="234">
        <f>SUM(G154)</f>
        <v>50</v>
      </c>
      <c r="H153" s="234">
        <f>SUM(H154)</f>
        <v>50</v>
      </c>
      <c r="I153" s="224">
        <f>SUM(I154)</f>
        <v>15</v>
      </c>
    </row>
    <row r="154" spans="1:9" ht="15.75">
      <c r="A154" s="241" t="s">
        <v>220</v>
      </c>
      <c r="B154" s="220" t="s">
        <v>202</v>
      </c>
      <c r="C154" s="223" t="s">
        <v>143</v>
      </c>
      <c r="D154" s="223" t="s">
        <v>143</v>
      </c>
      <c r="E154" s="223" t="s">
        <v>507</v>
      </c>
      <c r="F154" s="223" t="s">
        <v>93</v>
      </c>
      <c r="G154" s="234">
        <f>SUM(G155+G156)</f>
        <v>50</v>
      </c>
      <c r="H154" s="234">
        <f>SUM(H155+H156)</f>
        <v>50</v>
      </c>
      <c r="I154" s="224">
        <f>SUM(I155+I156)</f>
        <v>15</v>
      </c>
    </row>
    <row r="155" spans="1:9" ht="15.75">
      <c r="A155" s="246" t="s">
        <v>308</v>
      </c>
      <c r="B155" s="220" t="s">
        <v>202</v>
      </c>
      <c r="C155" s="221" t="s">
        <v>143</v>
      </c>
      <c r="D155" s="221" t="s">
        <v>143</v>
      </c>
      <c r="E155" s="221" t="s">
        <v>508</v>
      </c>
      <c r="F155" s="221" t="s">
        <v>93</v>
      </c>
      <c r="G155" s="233">
        <v>0</v>
      </c>
      <c r="H155" s="233">
        <v>0</v>
      </c>
      <c r="I155" s="226">
        <v>0</v>
      </c>
    </row>
    <row r="156" spans="1:9" ht="18.75" customHeight="1">
      <c r="A156" s="218" t="s">
        <v>78</v>
      </c>
      <c r="B156" s="220" t="s">
        <v>202</v>
      </c>
      <c r="C156" s="221" t="s">
        <v>143</v>
      </c>
      <c r="D156" s="221" t="s">
        <v>143</v>
      </c>
      <c r="E156" s="221" t="s">
        <v>508</v>
      </c>
      <c r="F156" s="223" t="s">
        <v>160</v>
      </c>
      <c r="G156" s="233">
        <f>SUM(G157)</f>
        <v>50</v>
      </c>
      <c r="H156" s="233">
        <f>SUM(H157)</f>
        <v>50</v>
      </c>
      <c r="I156" s="226">
        <f>SUM(I157)</f>
        <v>15</v>
      </c>
    </row>
    <row r="157" spans="1:9" ht="30.75" customHeight="1">
      <c r="A157" s="218" t="s">
        <v>79</v>
      </c>
      <c r="B157" s="220" t="s">
        <v>202</v>
      </c>
      <c r="C157" s="221" t="s">
        <v>143</v>
      </c>
      <c r="D157" s="221" t="s">
        <v>143</v>
      </c>
      <c r="E157" s="221" t="s">
        <v>508</v>
      </c>
      <c r="F157" s="221" t="s">
        <v>80</v>
      </c>
      <c r="G157" s="233">
        <f>SUM(G159)</f>
        <v>50</v>
      </c>
      <c r="H157" s="233">
        <f>SUM(H159)</f>
        <v>50</v>
      </c>
      <c r="I157" s="226">
        <f>SUM(I159)</f>
        <v>15</v>
      </c>
    </row>
    <row r="158" spans="1:9" ht="31.5" hidden="1">
      <c r="A158" s="218" t="s">
        <v>81</v>
      </c>
      <c r="B158" s="220" t="s">
        <v>202</v>
      </c>
      <c r="C158" s="221" t="s">
        <v>143</v>
      </c>
      <c r="D158" s="221" t="s">
        <v>143</v>
      </c>
      <c r="E158" s="221" t="s">
        <v>508</v>
      </c>
      <c r="F158" s="221" t="s">
        <v>82</v>
      </c>
      <c r="G158" s="233"/>
      <c r="H158" s="233"/>
      <c r="I158" s="226"/>
    </row>
    <row r="159" spans="1:9" ht="31.5">
      <c r="A159" s="222" t="s">
        <v>83</v>
      </c>
      <c r="B159" s="220" t="s">
        <v>202</v>
      </c>
      <c r="C159" s="221" t="s">
        <v>143</v>
      </c>
      <c r="D159" s="221" t="s">
        <v>143</v>
      </c>
      <c r="E159" s="221" t="s">
        <v>508</v>
      </c>
      <c r="F159" s="221" t="s">
        <v>84</v>
      </c>
      <c r="G159" s="233">
        <v>50</v>
      </c>
      <c r="H159" s="233">
        <v>50</v>
      </c>
      <c r="I159" s="226">
        <v>15</v>
      </c>
    </row>
    <row r="160" spans="1:9" ht="15.75">
      <c r="A160" s="242" t="s">
        <v>509</v>
      </c>
      <c r="B160" s="220" t="s">
        <v>202</v>
      </c>
      <c r="C160" s="223" t="s">
        <v>241</v>
      </c>
      <c r="D160" s="223" t="s">
        <v>365</v>
      </c>
      <c r="E160" s="249" t="s">
        <v>446</v>
      </c>
      <c r="F160" s="223" t="s">
        <v>93</v>
      </c>
      <c r="G160" s="258">
        <f>G161</f>
        <v>2450</v>
      </c>
      <c r="H160" s="258">
        <f>H161</f>
        <v>2450</v>
      </c>
      <c r="I160" s="243">
        <f>I161</f>
        <v>2353</v>
      </c>
    </row>
    <row r="161" spans="1:9" ht="15.75">
      <c r="A161" s="230" t="s">
        <v>510</v>
      </c>
      <c r="B161" s="220" t="s">
        <v>202</v>
      </c>
      <c r="C161" s="237" t="s">
        <v>241</v>
      </c>
      <c r="D161" s="237" t="s">
        <v>233</v>
      </c>
      <c r="E161" s="237" t="s">
        <v>446</v>
      </c>
      <c r="F161" s="237" t="s">
        <v>93</v>
      </c>
      <c r="G161" s="259">
        <f>G162+G177</f>
        <v>2450</v>
      </c>
      <c r="H161" s="259">
        <f>H162+H177</f>
        <v>2450</v>
      </c>
      <c r="I161" s="280">
        <f>I162+I177</f>
        <v>2353</v>
      </c>
    </row>
    <row r="162" spans="1:9" ht="31.5">
      <c r="A162" s="252" t="s">
        <v>511</v>
      </c>
      <c r="B162" s="220" t="s">
        <v>202</v>
      </c>
      <c r="C162" s="223" t="s">
        <v>241</v>
      </c>
      <c r="D162" s="223" t="s">
        <v>233</v>
      </c>
      <c r="E162" s="223" t="s">
        <v>512</v>
      </c>
      <c r="F162" s="223" t="s">
        <v>93</v>
      </c>
      <c r="G162" s="260">
        <f>G163</f>
        <v>2000</v>
      </c>
      <c r="H162" s="260">
        <f>H163</f>
        <v>2000</v>
      </c>
      <c r="I162" s="281">
        <f>I163</f>
        <v>1953</v>
      </c>
    </row>
    <row r="163" spans="1:9" ht="47.25">
      <c r="A163" s="331" t="s">
        <v>513</v>
      </c>
      <c r="B163" s="220" t="s">
        <v>202</v>
      </c>
      <c r="C163" s="221" t="s">
        <v>241</v>
      </c>
      <c r="D163" s="221" t="s">
        <v>233</v>
      </c>
      <c r="E163" s="221" t="s">
        <v>512</v>
      </c>
      <c r="F163" s="221" t="s">
        <v>93</v>
      </c>
      <c r="G163" s="332">
        <f>G164+G169+G173</f>
        <v>2000</v>
      </c>
      <c r="H163" s="332">
        <f>H164+H169+H173</f>
        <v>2000</v>
      </c>
      <c r="I163" s="333">
        <f>I164+I169+I173</f>
        <v>1953</v>
      </c>
    </row>
    <row r="164" spans="1:9" ht="31.5">
      <c r="A164" s="231" t="s">
        <v>516</v>
      </c>
      <c r="B164" s="220" t="s">
        <v>202</v>
      </c>
      <c r="C164" s="221" t="s">
        <v>241</v>
      </c>
      <c r="D164" s="221" t="s">
        <v>233</v>
      </c>
      <c r="E164" s="221" t="s">
        <v>514</v>
      </c>
      <c r="F164" s="221" t="s">
        <v>93</v>
      </c>
      <c r="G164" s="261">
        <f>G165</f>
        <v>1200</v>
      </c>
      <c r="H164" s="261">
        <f>H165</f>
        <v>1200</v>
      </c>
      <c r="I164" s="282">
        <f>I165</f>
        <v>1200</v>
      </c>
    </row>
    <row r="165" spans="1:9" ht="15.75">
      <c r="A165" s="218" t="s">
        <v>505</v>
      </c>
      <c r="B165" s="220" t="s">
        <v>202</v>
      </c>
      <c r="C165" s="221" t="s">
        <v>241</v>
      </c>
      <c r="D165" s="221" t="s">
        <v>233</v>
      </c>
      <c r="E165" s="221" t="s">
        <v>514</v>
      </c>
      <c r="F165" s="223" t="s">
        <v>458</v>
      </c>
      <c r="G165" s="233">
        <f>SUM(G166:G167)</f>
        <v>1200</v>
      </c>
      <c r="H165" s="233">
        <f>SUM(H166:H167)</f>
        <v>1200</v>
      </c>
      <c r="I165" s="226">
        <f>SUM(I166:I167)</f>
        <v>1200</v>
      </c>
    </row>
    <row r="166" spans="1:9" ht="15.75">
      <c r="A166" s="218" t="s">
        <v>75</v>
      </c>
      <c r="B166" s="220" t="s">
        <v>202</v>
      </c>
      <c r="C166" s="221" t="s">
        <v>241</v>
      </c>
      <c r="D166" s="221" t="s">
        <v>233</v>
      </c>
      <c r="E166" s="221" t="s">
        <v>514</v>
      </c>
      <c r="F166" s="221" t="s">
        <v>445</v>
      </c>
      <c r="G166" s="233">
        <v>1200</v>
      </c>
      <c r="H166" s="233">
        <v>1200</v>
      </c>
      <c r="I166" s="226">
        <v>1200</v>
      </c>
    </row>
    <row r="167" spans="1:9" ht="31.5">
      <c r="A167" s="218" t="s">
        <v>77</v>
      </c>
      <c r="B167" s="220" t="s">
        <v>202</v>
      </c>
      <c r="C167" s="221" t="s">
        <v>241</v>
      </c>
      <c r="D167" s="221" t="s">
        <v>233</v>
      </c>
      <c r="E167" s="221" t="s">
        <v>514</v>
      </c>
      <c r="F167" s="221" t="s">
        <v>506</v>
      </c>
      <c r="G167" s="233">
        <v>0</v>
      </c>
      <c r="H167" s="233">
        <v>0</v>
      </c>
      <c r="I167" s="226">
        <v>0</v>
      </c>
    </row>
    <row r="168" spans="1:9" ht="31.5">
      <c r="A168" s="219" t="s">
        <v>78</v>
      </c>
      <c r="B168" s="220" t="s">
        <v>202</v>
      </c>
      <c r="C168" s="221" t="s">
        <v>241</v>
      </c>
      <c r="D168" s="221" t="s">
        <v>233</v>
      </c>
      <c r="E168" s="221" t="s">
        <v>514</v>
      </c>
      <c r="F168" s="223" t="s">
        <v>160</v>
      </c>
      <c r="G168" s="234">
        <f>SUM(G169)</f>
        <v>789</v>
      </c>
      <c r="H168" s="234">
        <f>SUM(H169)</f>
        <v>789</v>
      </c>
      <c r="I168" s="224">
        <f>SUM(I169)</f>
        <v>742</v>
      </c>
    </row>
    <row r="169" spans="1:9" ht="31.5">
      <c r="A169" s="218" t="s">
        <v>79</v>
      </c>
      <c r="B169" s="220" t="s">
        <v>202</v>
      </c>
      <c r="C169" s="221" t="s">
        <v>241</v>
      </c>
      <c r="D169" s="221" t="s">
        <v>233</v>
      </c>
      <c r="E169" s="221" t="s">
        <v>514</v>
      </c>
      <c r="F169" s="221" t="s">
        <v>80</v>
      </c>
      <c r="G169" s="233">
        <f>SUM(G170:G172)</f>
        <v>789</v>
      </c>
      <c r="H169" s="233">
        <f>SUM(H170:H172)</f>
        <v>789</v>
      </c>
      <c r="I169" s="226">
        <f>SUM(I170:I172)</f>
        <v>742</v>
      </c>
    </row>
    <row r="170" spans="1:9" ht="31.5">
      <c r="A170" s="218" t="s">
        <v>81</v>
      </c>
      <c r="B170" s="220" t="s">
        <v>202</v>
      </c>
      <c r="C170" s="221" t="s">
        <v>241</v>
      </c>
      <c r="D170" s="221" t="s">
        <v>233</v>
      </c>
      <c r="E170" s="221" t="s">
        <v>514</v>
      </c>
      <c r="F170" s="221" t="s">
        <v>82</v>
      </c>
      <c r="G170" s="233">
        <v>20</v>
      </c>
      <c r="H170" s="233">
        <v>20</v>
      </c>
      <c r="I170" s="226">
        <v>20</v>
      </c>
    </row>
    <row r="171" spans="1:9" ht="31.5">
      <c r="A171" s="218" t="s">
        <v>451</v>
      </c>
      <c r="B171" s="220" t="s">
        <v>202</v>
      </c>
      <c r="C171" s="221" t="s">
        <v>241</v>
      </c>
      <c r="D171" s="221" t="s">
        <v>233</v>
      </c>
      <c r="E171" s="221" t="s">
        <v>514</v>
      </c>
      <c r="F171" s="221" t="s">
        <v>452</v>
      </c>
      <c r="G171" s="233">
        <v>50</v>
      </c>
      <c r="H171" s="233">
        <v>50</v>
      </c>
      <c r="I171" s="226">
        <v>3</v>
      </c>
    </row>
    <row r="172" spans="1:9" ht="31.5">
      <c r="A172" s="222" t="s">
        <v>83</v>
      </c>
      <c r="B172" s="220" t="s">
        <v>202</v>
      </c>
      <c r="C172" s="221" t="s">
        <v>241</v>
      </c>
      <c r="D172" s="221" t="s">
        <v>233</v>
      </c>
      <c r="E172" s="221" t="s">
        <v>514</v>
      </c>
      <c r="F172" s="221" t="s">
        <v>84</v>
      </c>
      <c r="G172" s="233">
        <v>719</v>
      </c>
      <c r="H172" s="233">
        <v>719</v>
      </c>
      <c r="I172" s="226">
        <v>719</v>
      </c>
    </row>
    <row r="173" spans="1:9" ht="15.75">
      <c r="A173" s="219" t="s">
        <v>85</v>
      </c>
      <c r="B173" s="220" t="s">
        <v>202</v>
      </c>
      <c r="C173" s="221" t="s">
        <v>241</v>
      </c>
      <c r="D173" s="221" t="s">
        <v>233</v>
      </c>
      <c r="E173" s="221" t="s">
        <v>514</v>
      </c>
      <c r="F173" s="223" t="s">
        <v>86</v>
      </c>
      <c r="G173" s="234">
        <f>G174</f>
        <v>11</v>
      </c>
      <c r="H173" s="234">
        <f>H174</f>
        <v>11</v>
      </c>
      <c r="I173" s="224">
        <f>I174</f>
        <v>11</v>
      </c>
    </row>
    <row r="174" spans="1:9" ht="47.25">
      <c r="A174" s="218" t="s">
        <v>87</v>
      </c>
      <c r="B174" s="220" t="s">
        <v>202</v>
      </c>
      <c r="C174" s="221" t="s">
        <v>241</v>
      </c>
      <c r="D174" s="221" t="s">
        <v>233</v>
      </c>
      <c r="E174" s="221" t="s">
        <v>514</v>
      </c>
      <c r="F174" s="221" t="s">
        <v>88</v>
      </c>
      <c r="G174" s="233">
        <f>G175+G176</f>
        <v>11</v>
      </c>
      <c r="H174" s="233">
        <f>H175+H176</f>
        <v>11</v>
      </c>
      <c r="I174" s="226">
        <f>I175+I176</f>
        <v>11</v>
      </c>
    </row>
    <row r="175" spans="1:9" ht="31.5">
      <c r="A175" s="222" t="s">
        <v>503</v>
      </c>
      <c r="B175" s="220" t="s">
        <v>202</v>
      </c>
      <c r="C175" s="221" t="s">
        <v>241</v>
      </c>
      <c r="D175" s="221" t="s">
        <v>233</v>
      </c>
      <c r="E175" s="221" t="s">
        <v>514</v>
      </c>
      <c r="F175" s="221" t="s">
        <v>89</v>
      </c>
      <c r="G175" s="233">
        <v>10</v>
      </c>
      <c r="H175" s="233">
        <v>10</v>
      </c>
      <c r="I175" s="226">
        <v>10</v>
      </c>
    </row>
    <row r="176" spans="1:9" ht="31.5">
      <c r="A176" s="222" t="s">
        <v>90</v>
      </c>
      <c r="B176" s="220" t="s">
        <v>202</v>
      </c>
      <c r="C176" s="221" t="s">
        <v>241</v>
      </c>
      <c r="D176" s="221" t="s">
        <v>233</v>
      </c>
      <c r="E176" s="221" t="s">
        <v>514</v>
      </c>
      <c r="F176" s="221" t="s">
        <v>91</v>
      </c>
      <c r="G176" s="234">
        <v>1</v>
      </c>
      <c r="H176" s="234">
        <v>1</v>
      </c>
      <c r="I176" s="224">
        <v>1</v>
      </c>
    </row>
    <row r="177" spans="1:9" ht="15.75">
      <c r="A177" s="245" t="s">
        <v>253</v>
      </c>
      <c r="B177" s="220" t="s">
        <v>202</v>
      </c>
      <c r="C177" s="223" t="s">
        <v>241</v>
      </c>
      <c r="D177" s="223" t="s">
        <v>233</v>
      </c>
      <c r="E177" s="223" t="s">
        <v>515</v>
      </c>
      <c r="F177" s="223" t="s">
        <v>93</v>
      </c>
      <c r="G177" s="260">
        <f>G178</f>
        <v>450</v>
      </c>
      <c r="H177" s="260">
        <f>H178</f>
        <v>450</v>
      </c>
      <c r="I177" s="281">
        <f>I178</f>
        <v>400</v>
      </c>
    </row>
    <row r="178" spans="1:9" ht="31.5">
      <c r="A178" s="231" t="s">
        <v>516</v>
      </c>
      <c r="B178" s="220" t="s">
        <v>202</v>
      </c>
      <c r="C178" s="221" t="s">
        <v>241</v>
      </c>
      <c r="D178" s="221" t="s">
        <v>233</v>
      </c>
      <c r="E178" s="221" t="s">
        <v>517</v>
      </c>
      <c r="F178" s="221" t="s">
        <v>93</v>
      </c>
      <c r="G178" s="261">
        <f>G179+G183+G187</f>
        <v>450</v>
      </c>
      <c r="H178" s="261">
        <f>H179+H183+H187</f>
        <v>450</v>
      </c>
      <c r="I178" s="282">
        <f>I179+I183+I187</f>
        <v>400</v>
      </c>
    </row>
    <row r="179" spans="1:9" ht="47.25">
      <c r="A179" s="218" t="s">
        <v>73</v>
      </c>
      <c r="B179" s="220" t="s">
        <v>202</v>
      </c>
      <c r="C179" s="221" t="s">
        <v>241</v>
      </c>
      <c r="D179" s="221" t="s">
        <v>233</v>
      </c>
      <c r="E179" s="221" t="s">
        <v>517</v>
      </c>
      <c r="F179" s="223" t="s">
        <v>458</v>
      </c>
      <c r="G179" s="261">
        <f>G180</f>
        <v>360</v>
      </c>
      <c r="H179" s="261">
        <f>H180</f>
        <v>360</v>
      </c>
      <c r="I179" s="282">
        <f>I180</f>
        <v>360</v>
      </c>
    </row>
    <row r="180" spans="1:9" ht="31.5">
      <c r="A180" s="219" t="s">
        <v>505</v>
      </c>
      <c r="B180" s="220" t="s">
        <v>202</v>
      </c>
      <c r="C180" s="221" t="s">
        <v>241</v>
      </c>
      <c r="D180" s="221" t="s">
        <v>233</v>
      </c>
      <c r="E180" s="221" t="s">
        <v>517</v>
      </c>
      <c r="F180" s="221" t="s">
        <v>444</v>
      </c>
      <c r="G180" s="233">
        <f>G181+G182</f>
        <v>360</v>
      </c>
      <c r="H180" s="233">
        <f>H181+H182</f>
        <v>360</v>
      </c>
      <c r="I180" s="226">
        <f>I181+I182</f>
        <v>360</v>
      </c>
    </row>
    <row r="181" spans="1:9" ht="15.75">
      <c r="A181" s="218" t="s">
        <v>75</v>
      </c>
      <c r="B181" s="220" t="s">
        <v>202</v>
      </c>
      <c r="C181" s="221" t="s">
        <v>241</v>
      </c>
      <c r="D181" s="221" t="s">
        <v>233</v>
      </c>
      <c r="E181" s="221" t="s">
        <v>517</v>
      </c>
      <c r="F181" s="221" t="s">
        <v>445</v>
      </c>
      <c r="G181" s="233">
        <v>360</v>
      </c>
      <c r="H181" s="233">
        <v>360</v>
      </c>
      <c r="I181" s="226">
        <v>360</v>
      </c>
    </row>
    <row r="182" spans="1:9" ht="31.5">
      <c r="A182" s="218" t="s">
        <v>77</v>
      </c>
      <c r="B182" s="220" t="s">
        <v>202</v>
      </c>
      <c r="C182" s="221" t="s">
        <v>241</v>
      </c>
      <c r="D182" s="221" t="s">
        <v>233</v>
      </c>
      <c r="E182" s="221" t="s">
        <v>517</v>
      </c>
      <c r="F182" s="221" t="s">
        <v>506</v>
      </c>
      <c r="G182" s="233">
        <v>0</v>
      </c>
      <c r="H182" s="233">
        <v>0</v>
      </c>
      <c r="I182" s="226">
        <v>0</v>
      </c>
    </row>
    <row r="183" spans="1:9" ht="31.5">
      <c r="A183" s="219" t="s">
        <v>78</v>
      </c>
      <c r="B183" s="220" t="s">
        <v>202</v>
      </c>
      <c r="C183" s="221" t="s">
        <v>241</v>
      </c>
      <c r="D183" s="221" t="s">
        <v>233</v>
      </c>
      <c r="E183" s="221" t="s">
        <v>517</v>
      </c>
      <c r="F183" s="223" t="s">
        <v>160</v>
      </c>
      <c r="G183" s="233">
        <f>G184</f>
        <v>89</v>
      </c>
      <c r="H183" s="233">
        <f>H184</f>
        <v>89</v>
      </c>
      <c r="I183" s="226">
        <f>I184</f>
        <v>39</v>
      </c>
    </row>
    <row r="184" spans="1:9" ht="31.5">
      <c r="A184" s="218" t="s">
        <v>79</v>
      </c>
      <c r="B184" s="220" t="s">
        <v>202</v>
      </c>
      <c r="C184" s="221" t="s">
        <v>241</v>
      </c>
      <c r="D184" s="221" t="s">
        <v>233</v>
      </c>
      <c r="E184" s="221" t="s">
        <v>517</v>
      </c>
      <c r="F184" s="221" t="s">
        <v>80</v>
      </c>
      <c r="G184" s="233">
        <f>G185+G186</f>
        <v>89</v>
      </c>
      <c r="H184" s="233">
        <f>H185+H186</f>
        <v>89</v>
      </c>
      <c r="I184" s="226">
        <f>I185+I186</f>
        <v>39</v>
      </c>
    </row>
    <row r="185" spans="1:9" ht="31.5">
      <c r="A185" s="218" t="s">
        <v>81</v>
      </c>
      <c r="B185" s="220" t="s">
        <v>202</v>
      </c>
      <c r="C185" s="221" t="s">
        <v>241</v>
      </c>
      <c r="D185" s="221" t="s">
        <v>233</v>
      </c>
      <c r="E185" s="221" t="s">
        <v>517</v>
      </c>
      <c r="F185" s="221" t="s">
        <v>82</v>
      </c>
      <c r="G185" s="233">
        <v>10</v>
      </c>
      <c r="H185" s="233">
        <v>10</v>
      </c>
      <c r="I185" s="226">
        <v>5</v>
      </c>
    </row>
    <row r="186" spans="1:9" ht="31.5">
      <c r="A186" s="222" t="s">
        <v>83</v>
      </c>
      <c r="B186" s="220" t="s">
        <v>202</v>
      </c>
      <c r="C186" s="221" t="s">
        <v>241</v>
      </c>
      <c r="D186" s="221" t="s">
        <v>233</v>
      </c>
      <c r="E186" s="221" t="s">
        <v>517</v>
      </c>
      <c r="F186" s="221" t="s">
        <v>84</v>
      </c>
      <c r="G186" s="233">
        <v>79</v>
      </c>
      <c r="H186" s="233">
        <v>79</v>
      </c>
      <c r="I186" s="226">
        <v>34</v>
      </c>
    </row>
    <row r="187" spans="1:9" ht="15.75">
      <c r="A187" s="219" t="s">
        <v>85</v>
      </c>
      <c r="B187" s="220" t="s">
        <v>202</v>
      </c>
      <c r="C187" s="221" t="s">
        <v>241</v>
      </c>
      <c r="D187" s="221" t="s">
        <v>233</v>
      </c>
      <c r="E187" s="221" t="s">
        <v>517</v>
      </c>
      <c r="F187" s="223" t="s">
        <v>86</v>
      </c>
      <c r="G187" s="233">
        <f aca="true" t="shared" si="19" ref="G187:I188">G188</f>
        <v>1</v>
      </c>
      <c r="H187" s="233">
        <f t="shared" si="19"/>
        <v>1</v>
      </c>
      <c r="I187" s="226">
        <f t="shared" si="19"/>
        <v>1</v>
      </c>
    </row>
    <row r="188" spans="1:9" ht="30">
      <c r="A188" s="14" t="s">
        <v>87</v>
      </c>
      <c r="B188" s="220" t="s">
        <v>202</v>
      </c>
      <c r="C188" s="221" t="s">
        <v>241</v>
      </c>
      <c r="D188" s="221" t="s">
        <v>233</v>
      </c>
      <c r="E188" s="221" t="s">
        <v>517</v>
      </c>
      <c r="F188" s="221" t="s">
        <v>88</v>
      </c>
      <c r="G188" s="233">
        <f t="shared" si="19"/>
        <v>1</v>
      </c>
      <c r="H188" s="233">
        <f t="shared" si="19"/>
        <v>1</v>
      </c>
      <c r="I188" s="226">
        <f t="shared" si="19"/>
        <v>1</v>
      </c>
    </row>
    <row r="189" spans="1:9" ht="30">
      <c r="A189" s="229" t="s">
        <v>90</v>
      </c>
      <c r="B189" s="220" t="s">
        <v>202</v>
      </c>
      <c r="C189" s="221" t="s">
        <v>241</v>
      </c>
      <c r="D189" s="221" t="s">
        <v>233</v>
      </c>
      <c r="E189" s="221" t="s">
        <v>517</v>
      </c>
      <c r="F189" s="221" t="s">
        <v>91</v>
      </c>
      <c r="G189" s="233">
        <v>1</v>
      </c>
      <c r="H189" s="233">
        <v>1</v>
      </c>
      <c r="I189" s="226">
        <v>1</v>
      </c>
    </row>
    <row r="190" spans="1:9" ht="15.75">
      <c r="A190" s="236" t="s">
        <v>193</v>
      </c>
      <c r="B190" s="220" t="s">
        <v>202</v>
      </c>
      <c r="C190" s="223" t="s">
        <v>240</v>
      </c>
      <c r="D190" s="223" t="s">
        <v>365</v>
      </c>
      <c r="E190" s="249" t="s">
        <v>446</v>
      </c>
      <c r="F190" s="223" t="s">
        <v>93</v>
      </c>
      <c r="G190" s="262">
        <f>G192+G200</f>
        <v>1479</v>
      </c>
      <c r="H190" s="262">
        <f>H192+H200</f>
        <v>1601</v>
      </c>
      <c r="I190" s="283">
        <f>I192+I200</f>
        <v>1723</v>
      </c>
    </row>
    <row r="191" spans="1:9" ht="15.75">
      <c r="A191" s="230" t="s">
        <v>212</v>
      </c>
      <c r="B191" s="220" t="s">
        <v>202</v>
      </c>
      <c r="C191" s="237" t="s">
        <v>240</v>
      </c>
      <c r="D191" s="237" t="s">
        <v>233</v>
      </c>
      <c r="E191" s="237" t="s">
        <v>446</v>
      </c>
      <c r="F191" s="237" t="s">
        <v>93</v>
      </c>
      <c r="G191" s="260">
        <f aca="true" t="shared" si="20" ref="G191:I193">G192</f>
        <v>10</v>
      </c>
      <c r="H191" s="260">
        <f t="shared" si="20"/>
        <v>15</v>
      </c>
      <c r="I191" s="281">
        <f t="shared" si="20"/>
        <v>15</v>
      </c>
    </row>
    <row r="192" spans="1:9" ht="31.5">
      <c r="A192" s="231" t="s">
        <v>161</v>
      </c>
      <c r="B192" s="220" t="s">
        <v>202</v>
      </c>
      <c r="C192" s="221" t="s">
        <v>240</v>
      </c>
      <c r="D192" s="221" t="s">
        <v>233</v>
      </c>
      <c r="E192" s="221" t="s">
        <v>518</v>
      </c>
      <c r="F192" s="221" t="s">
        <v>93</v>
      </c>
      <c r="G192" s="332">
        <f t="shared" si="20"/>
        <v>10</v>
      </c>
      <c r="H192" s="332">
        <f t="shared" si="20"/>
        <v>15</v>
      </c>
      <c r="I192" s="333">
        <f t="shared" si="20"/>
        <v>15</v>
      </c>
    </row>
    <row r="193" spans="1:9" ht="30.75" customHeight="1">
      <c r="A193" s="241" t="s">
        <v>71</v>
      </c>
      <c r="B193" s="220" t="s">
        <v>202</v>
      </c>
      <c r="C193" s="225" t="s">
        <v>240</v>
      </c>
      <c r="D193" s="225" t="s">
        <v>233</v>
      </c>
      <c r="E193" s="225" t="s">
        <v>520</v>
      </c>
      <c r="F193" s="225" t="s">
        <v>93</v>
      </c>
      <c r="G193" s="261">
        <f t="shared" si="20"/>
        <v>10</v>
      </c>
      <c r="H193" s="261">
        <f t="shared" si="20"/>
        <v>15</v>
      </c>
      <c r="I193" s="282">
        <f t="shared" si="20"/>
        <v>15</v>
      </c>
    </row>
    <row r="194" spans="1:9" ht="15.75">
      <c r="A194" s="218" t="s">
        <v>497</v>
      </c>
      <c r="B194" s="220" t="s">
        <v>202</v>
      </c>
      <c r="C194" s="221" t="s">
        <v>240</v>
      </c>
      <c r="D194" s="221" t="s">
        <v>233</v>
      </c>
      <c r="E194" s="221" t="s">
        <v>520</v>
      </c>
      <c r="F194" s="221" t="s">
        <v>498</v>
      </c>
      <c r="G194" s="233">
        <f>G197</f>
        <v>10</v>
      </c>
      <c r="H194" s="233">
        <f>H197</f>
        <v>15</v>
      </c>
      <c r="I194" s="226">
        <f>I197</f>
        <v>15</v>
      </c>
    </row>
    <row r="195" spans="1:9" ht="31.5">
      <c r="A195" s="251" t="s">
        <v>521</v>
      </c>
      <c r="B195" s="220" t="s">
        <v>202</v>
      </c>
      <c r="C195" s="221" t="s">
        <v>240</v>
      </c>
      <c r="D195" s="221" t="s">
        <v>233</v>
      </c>
      <c r="E195" s="221" t="s">
        <v>520</v>
      </c>
      <c r="F195" s="221" t="s">
        <v>522</v>
      </c>
      <c r="G195" s="233">
        <f>SUM(G196)</f>
        <v>0</v>
      </c>
      <c r="H195" s="233">
        <f>SUM(H196)</f>
        <v>0</v>
      </c>
      <c r="I195" s="226">
        <f>SUM(I196)</f>
        <v>0</v>
      </c>
    </row>
    <row r="196" spans="1:9" ht="0.75" customHeight="1">
      <c r="A196" s="222" t="s">
        <v>523</v>
      </c>
      <c r="B196" s="220" t="s">
        <v>202</v>
      </c>
      <c r="C196" s="221" t="s">
        <v>240</v>
      </c>
      <c r="D196" s="221" t="s">
        <v>233</v>
      </c>
      <c r="E196" s="221" t="s">
        <v>520</v>
      </c>
      <c r="F196" s="221" t="s">
        <v>524</v>
      </c>
      <c r="G196" s="233"/>
      <c r="H196" s="233"/>
      <c r="I196" s="226"/>
    </row>
    <row r="197" spans="1:9" ht="31.5">
      <c r="A197" s="251" t="s">
        <v>499</v>
      </c>
      <c r="B197" s="220" t="s">
        <v>202</v>
      </c>
      <c r="C197" s="221" t="s">
        <v>240</v>
      </c>
      <c r="D197" s="221" t="s">
        <v>233</v>
      </c>
      <c r="E197" s="221" t="s">
        <v>520</v>
      </c>
      <c r="F197" s="221" t="s">
        <v>500</v>
      </c>
      <c r="G197" s="233">
        <f>SUM(G198)</f>
        <v>10</v>
      </c>
      <c r="H197" s="233">
        <f>SUM(H198)</f>
        <v>15</v>
      </c>
      <c r="I197" s="226">
        <f>SUM(I198)</f>
        <v>15</v>
      </c>
    </row>
    <row r="198" spans="1:9" ht="30">
      <c r="A198" s="229" t="s">
        <v>501</v>
      </c>
      <c r="B198" s="220" t="s">
        <v>202</v>
      </c>
      <c r="C198" s="221" t="s">
        <v>240</v>
      </c>
      <c r="D198" s="221" t="s">
        <v>233</v>
      </c>
      <c r="E198" s="221" t="s">
        <v>520</v>
      </c>
      <c r="F198" s="221" t="s">
        <v>502</v>
      </c>
      <c r="G198" s="233">
        <v>10</v>
      </c>
      <c r="H198" s="233">
        <v>15</v>
      </c>
      <c r="I198" s="226">
        <v>15</v>
      </c>
    </row>
    <row r="199" spans="1:9" ht="15.75">
      <c r="A199" s="242" t="s">
        <v>525</v>
      </c>
      <c r="B199" s="220" t="s">
        <v>202</v>
      </c>
      <c r="C199" s="237" t="s">
        <v>240</v>
      </c>
      <c r="D199" s="237" t="s">
        <v>232</v>
      </c>
      <c r="E199" s="237" t="s">
        <v>446</v>
      </c>
      <c r="F199" s="237" t="s">
        <v>93</v>
      </c>
      <c r="G199" s="234">
        <f>G200</f>
        <v>1469</v>
      </c>
      <c r="H199" s="234">
        <f>H200</f>
        <v>1586</v>
      </c>
      <c r="I199" s="224">
        <f>I200</f>
        <v>1708</v>
      </c>
    </row>
    <row r="200" spans="1:9" ht="18" customHeight="1">
      <c r="A200" s="231" t="s">
        <v>162</v>
      </c>
      <c r="B200" s="220" t="s">
        <v>202</v>
      </c>
      <c r="C200" s="221" t="s">
        <v>240</v>
      </c>
      <c r="D200" s="221" t="s">
        <v>232</v>
      </c>
      <c r="E200" s="221" t="s">
        <v>526</v>
      </c>
      <c r="F200" s="221" t="s">
        <v>93</v>
      </c>
      <c r="G200" s="233">
        <f>G202+G201</f>
        <v>1469</v>
      </c>
      <c r="H200" s="233">
        <f>H202</f>
        <v>1586</v>
      </c>
      <c r="I200" s="226">
        <f>I202</f>
        <v>1708</v>
      </c>
    </row>
    <row r="201" spans="1:9" ht="15" customHeight="1">
      <c r="A201" s="294" t="s">
        <v>39</v>
      </c>
      <c r="B201" s="220"/>
      <c r="C201" s="221" t="s">
        <v>240</v>
      </c>
      <c r="D201" s="221" t="s">
        <v>232</v>
      </c>
      <c r="E201" s="221" t="s">
        <v>40</v>
      </c>
      <c r="F201" s="221" t="s">
        <v>41</v>
      </c>
      <c r="G201" s="233">
        <v>5</v>
      </c>
      <c r="H201" s="233">
        <v>0</v>
      </c>
      <c r="I201" s="226">
        <v>0</v>
      </c>
    </row>
    <row r="202" spans="1:9" ht="45">
      <c r="A202" s="294" t="s">
        <v>72</v>
      </c>
      <c r="B202" s="220" t="s">
        <v>202</v>
      </c>
      <c r="C202" s="221" t="s">
        <v>240</v>
      </c>
      <c r="D202" s="221" t="s">
        <v>232</v>
      </c>
      <c r="E202" s="221" t="s">
        <v>527</v>
      </c>
      <c r="F202" s="221" t="s">
        <v>93</v>
      </c>
      <c r="G202" s="233">
        <f aca="true" t="shared" si="21" ref="G202:I203">SUM(G203)</f>
        <v>1464</v>
      </c>
      <c r="H202" s="233">
        <f t="shared" si="21"/>
        <v>1586</v>
      </c>
      <c r="I202" s="226">
        <f t="shared" si="21"/>
        <v>1708</v>
      </c>
    </row>
    <row r="203" spans="1:9" ht="15.75">
      <c r="A203" s="231" t="s">
        <v>497</v>
      </c>
      <c r="B203" s="220" t="s">
        <v>202</v>
      </c>
      <c r="C203" s="221" t="s">
        <v>240</v>
      </c>
      <c r="D203" s="221" t="s">
        <v>232</v>
      </c>
      <c r="E203" s="221" t="s">
        <v>527</v>
      </c>
      <c r="F203" s="221" t="s">
        <v>498</v>
      </c>
      <c r="G203" s="233">
        <f t="shared" si="21"/>
        <v>1464</v>
      </c>
      <c r="H203" s="233">
        <f t="shared" si="21"/>
        <v>1586</v>
      </c>
      <c r="I203" s="226">
        <f t="shared" si="21"/>
        <v>1708</v>
      </c>
    </row>
    <row r="204" spans="1:9" ht="31.5">
      <c r="A204" s="231" t="s">
        <v>499</v>
      </c>
      <c r="B204" s="220" t="s">
        <v>202</v>
      </c>
      <c r="C204" s="221" t="s">
        <v>240</v>
      </c>
      <c r="D204" s="221" t="s">
        <v>232</v>
      </c>
      <c r="E204" s="221" t="s">
        <v>527</v>
      </c>
      <c r="F204" s="221" t="s">
        <v>522</v>
      </c>
      <c r="G204" s="233">
        <f>SUM(G205)</f>
        <v>1464</v>
      </c>
      <c r="H204" s="233">
        <f>SUM(H205)</f>
        <v>1586</v>
      </c>
      <c r="I204" s="226">
        <f>SUM(I205)</f>
        <v>1708</v>
      </c>
    </row>
    <row r="205" spans="1:9" ht="30.75" customHeight="1">
      <c r="A205" s="231" t="s">
        <v>501</v>
      </c>
      <c r="B205" s="220"/>
      <c r="C205" s="221" t="s">
        <v>240</v>
      </c>
      <c r="D205" s="221" t="s">
        <v>232</v>
      </c>
      <c r="E205" s="221" t="s">
        <v>527</v>
      </c>
      <c r="F205" s="221" t="s">
        <v>524</v>
      </c>
      <c r="G205" s="233">
        <v>1464</v>
      </c>
      <c r="H205" s="233">
        <v>1586</v>
      </c>
      <c r="I205" s="226">
        <v>1708</v>
      </c>
    </row>
    <row r="206" spans="1:9" ht="15.75">
      <c r="A206" s="230" t="s">
        <v>250</v>
      </c>
      <c r="B206" s="220" t="s">
        <v>202</v>
      </c>
      <c r="C206" s="237" t="s">
        <v>267</v>
      </c>
      <c r="D206" s="237" t="s">
        <v>365</v>
      </c>
      <c r="E206" s="237" t="s">
        <v>446</v>
      </c>
      <c r="F206" s="237" t="s">
        <v>93</v>
      </c>
      <c r="G206" s="277">
        <f aca="true" t="shared" si="22" ref="G206:I209">G207</f>
        <v>150</v>
      </c>
      <c r="H206" s="277">
        <f t="shared" si="22"/>
        <v>150</v>
      </c>
      <c r="I206" s="286">
        <f t="shared" si="22"/>
        <v>50</v>
      </c>
    </row>
    <row r="207" spans="1:9" ht="15.75">
      <c r="A207" s="231" t="s">
        <v>366</v>
      </c>
      <c r="B207" s="220" t="s">
        <v>202</v>
      </c>
      <c r="C207" s="223" t="s">
        <v>267</v>
      </c>
      <c r="D207" s="223" t="s">
        <v>233</v>
      </c>
      <c r="E207" s="221" t="s">
        <v>446</v>
      </c>
      <c r="F207" s="221" t="s">
        <v>93</v>
      </c>
      <c r="G207" s="334">
        <f t="shared" si="22"/>
        <v>150</v>
      </c>
      <c r="H207" s="334">
        <f t="shared" si="22"/>
        <v>150</v>
      </c>
      <c r="I207" s="335">
        <f t="shared" si="22"/>
        <v>50</v>
      </c>
    </row>
    <row r="208" spans="1:9" ht="31.5">
      <c r="A208" s="246" t="s">
        <v>221</v>
      </c>
      <c r="B208" s="220" t="s">
        <v>202</v>
      </c>
      <c r="C208" s="221" t="s">
        <v>267</v>
      </c>
      <c r="D208" s="221" t="s">
        <v>233</v>
      </c>
      <c r="E208" s="225" t="s">
        <v>541</v>
      </c>
      <c r="F208" s="225" t="s">
        <v>93</v>
      </c>
      <c r="G208" s="334">
        <f t="shared" si="22"/>
        <v>150</v>
      </c>
      <c r="H208" s="334">
        <f t="shared" si="22"/>
        <v>150</v>
      </c>
      <c r="I208" s="335">
        <f t="shared" si="22"/>
        <v>50</v>
      </c>
    </row>
    <row r="209" spans="1:9" ht="31.5">
      <c r="A209" s="232" t="s">
        <v>542</v>
      </c>
      <c r="B209" s="220" t="s">
        <v>202</v>
      </c>
      <c r="C209" s="221" t="s">
        <v>267</v>
      </c>
      <c r="D209" s="221" t="s">
        <v>233</v>
      </c>
      <c r="E209" s="225" t="s">
        <v>543</v>
      </c>
      <c r="F209" s="225" t="s">
        <v>93</v>
      </c>
      <c r="G209" s="329">
        <f t="shared" si="22"/>
        <v>150</v>
      </c>
      <c r="H209" s="329">
        <f t="shared" si="22"/>
        <v>150</v>
      </c>
      <c r="I209" s="336">
        <f t="shared" si="22"/>
        <v>50</v>
      </c>
    </row>
    <row r="210" spans="1:9" ht="31.5">
      <c r="A210" s="218" t="s">
        <v>78</v>
      </c>
      <c r="B210" s="220" t="s">
        <v>202</v>
      </c>
      <c r="C210" s="221" t="s">
        <v>267</v>
      </c>
      <c r="D210" s="221" t="s">
        <v>233</v>
      </c>
      <c r="E210" s="225" t="s">
        <v>543</v>
      </c>
      <c r="F210" s="221" t="s">
        <v>160</v>
      </c>
      <c r="G210" s="274">
        <f aca="true" t="shared" si="23" ref="G210:I211">SUM(G211)</f>
        <v>150</v>
      </c>
      <c r="H210" s="274">
        <f t="shared" si="23"/>
        <v>150</v>
      </c>
      <c r="I210" s="273">
        <f t="shared" si="23"/>
        <v>50</v>
      </c>
    </row>
    <row r="211" spans="1:9" ht="31.5">
      <c r="A211" s="218" t="s">
        <v>79</v>
      </c>
      <c r="B211" s="220" t="s">
        <v>202</v>
      </c>
      <c r="C211" s="221" t="s">
        <v>267</v>
      </c>
      <c r="D211" s="221" t="s">
        <v>233</v>
      </c>
      <c r="E211" s="225" t="s">
        <v>543</v>
      </c>
      <c r="F211" s="221" t="s">
        <v>80</v>
      </c>
      <c r="G211" s="274">
        <f t="shared" si="23"/>
        <v>150</v>
      </c>
      <c r="H211" s="274">
        <f t="shared" si="23"/>
        <v>150</v>
      </c>
      <c r="I211" s="273">
        <f t="shared" si="23"/>
        <v>50</v>
      </c>
    </row>
    <row r="212" spans="1:9" ht="31.5">
      <c r="A212" s="222" t="s">
        <v>83</v>
      </c>
      <c r="B212" s="220" t="s">
        <v>202</v>
      </c>
      <c r="C212" s="221" t="s">
        <v>267</v>
      </c>
      <c r="D212" s="221" t="s">
        <v>233</v>
      </c>
      <c r="E212" s="225" t="s">
        <v>543</v>
      </c>
      <c r="F212" s="221" t="s">
        <v>84</v>
      </c>
      <c r="G212" s="274">
        <v>150</v>
      </c>
      <c r="H212" s="274">
        <v>150</v>
      </c>
      <c r="I212" s="273">
        <v>50</v>
      </c>
    </row>
    <row r="213" spans="1:9" ht="15.75" hidden="1">
      <c r="A213" s="255" t="s">
        <v>85</v>
      </c>
      <c r="B213" s="220" t="s">
        <v>202</v>
      </c>
      <c r="C213" s="221" t="s">
        <v>267</v>
      </c>
      <c r="D213" s="221" t="s">
        <v>233</v>
      </c>
      <c r="E213" s="225" t="s">
        <v>543</v>
      </c>
      <c r="F213" s="223" t="s">
        <v>86</v>
      </c>
      <c r="G213" s="233">
        <f>G214</f>
        <v>0</v>
      </c>
      <c r="H213" s="233">
        <f>H214</f>
        <v>0</v>
      </c>
      <c r="I213" s="226">
        <f>I214</f>
        <v>0</v>
      </c>
    </row>
    <row r="214" spans="1:9" ht="15.75" hidden="1">
      <c r="A214" s="296" t="s">
        <v>453</v>
      </c>
      <c r="B214" s="297"/>
      <c r="C214" s="298" t="s">
        <v>267</v>
      </c>
      <c r="D214" s="298" t="s">
        <v>233</v>
      </c>
      <c r="E214" s="299" t="s">
        <v>543</v>
      </c>
      <c r="F214" s="298" t="s">
        <v>454</v>
      </c>
      <c r="G214" s="300"/>
      <c r="H214" s="300"/>
      <c r="I214" s="301"/>
    </row>
    <row r="215" spans="1:9" s="119" customFormat="1" ht="15.75">
      <c r="A215" s="217" t="s">
        <v>590</v>
      </c>
      <c r="B215" s="21"/>
      <c r="C215" s="21"/>
      <c r="D215" s="21"/>
      <c r="E215" s="21"/>
      <c r="F215" s="21"/>
      <c r="G215" s="128"/>
      <c r="H215" s="344">
        <v>226.4</v>
      </c>
      <c r="I215" s="344">
        <v>377</v>
      </c>
    </row>
    <row r="218" ht="15">
      <c r="C218" s="119"/>
    </row>
  </sheetData>
  <mergeCells count="17">
    <mergeCell ref="A9:F9"/>
    <mergeCell ref="A12:A13"/>
    <mergeCell ref="H12:H13"/>
    <mergeCell ref="I12:I13"/>
    <mergeCell ref="E12:E13"/>
    <mergeCell ref="F12:F13"/>
    <mergeCell ref="G12:G13"/>
    <mergeCell ref="E2:I2"/>
    <mergeCell ref="E4:I4"/>
    <mergeCell ref="E5:I5"/>
    <mergeCell ref="B12:B13"/>
    <mergeCell ref="C12:C13"/>
    <mergeCell ref="D12:D13"/>
    <mergeCell ref="E3:I3"/>
    <mergeCell ref="A8:G8"/>
    <mergeCell ref="E6:I6"/>
    <mergeCell ref="E7:I7"/>
  </mergeCells>
  <printOptions/>
  <pageMargins left="0.75" right="0" top="0" bottom="0" header="0.511811023622047" footer="0.511811023622047"/>
  <pageSetup horizontalDpi="600" verticalDpi="600" orientation="portrait" paperSize="9" scale="56" r:id="rId1"/>
  <rowBreaks count="1" manualBreakCount="1"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9"/>
  <sheetViews>
    <sheetView zoomScaleSheetLayoutView="100" workbookViewId="0" topLeftCell="A1">
      <selection activeCell="I38" sqref="I38"/>
    </sheetView>
  </sheetViews>
  <sheetFormatPr defaultColWidth="9.00390625" defaultRowHeight="12.75"/>
  <cols>
    <col min="1" max="1" width="53.00390625" style="8" customWidth="1"/>
    <col min="2" max="2" width="8.25390625" style="8" customWidth="1"/>
    <col min="3" max="3" width="5.375" style="8" customWidth="1"/>
    <col min="4" max="4" width="6.75390625" style="8" customWidth="1"/>
    <col min="5" max="5" width="11.25390625" style="8" customWidth="1"/>
    <col min="6" max="6" width="5.75390625" style="8" customWidth="1"/>
    <col min="7" max="7" width="14.125" style="131" customWidth="1"/>
    <col min="8" max="8" width="16.25390625" style="8" customWidth="1"/>
    <col min="9" max="9" width="14.625" style="8" customWidth="1"/>
    <col min="10" max="10" width="17.75390625" style="8" customWidth="1"/>
    <col min="11" max="11" width="17.25390625" style="8" customWidth="1"/>
    <col min="12" max="16384" width="9.125" style="8" customWidth="1"/>
  </cols>
  <sheetData>
    <row r="1" spans="2:10" ht="15">
      <c r="B1" s="7" t="s">
        <v>167</v>
      </c>
      <c r="C1" s="7"/>
      <c r="D1" s="121"/>
      <c r="E1" s="7" t="s">
        <v>57</v>
      </c>
      <c r="F1" s="7"/>
      <c r="H1" s="131"/>
      <c r="I1" s="131"/>
      <c r="J1" s="131"/>
    </row>
    <row r="2" spans="2:10" ht="15">
      <c r="B2" s="7" t="s">
        <v>316</v>
      </c>
      <c r="C2" s="362" t="s">
        <v>45</v>
      </c>
      <c r="D2" s="362"/>
      <c r="E2" s="362"/>
      <c r="F2" s="362"/>
      <c r="G2" s="362"/>
      <c r="H2" s="362"/>
      <c r="I2" s="131"/>
      <c r="J2" s="131"/>
    </row>
    <row r="3" spans="2:10" ht="15">
      <c r="B3" s="7" t="s">
        <v>105</v>
      </c>
      <c r="C3" s="417" t="s">
        <v>46</v>
      </c>
      <c r="D3" s="417"/>
      <c r="E3" s="417"/>
      <c r="F3" s="417"/>
      <c r="G3" s="417"/>
      <c r="H3" s="417"/>
      <c r="I3" s="417"/>
      <c r="J3" s="417"/>
    </row>
    <row r="4" spans="2:10" ht="15">
      <c r="B4" s="7" t="s">
        <v>299</v>
      </c>
      <c r="C4" s="362" t="s">
        <v>42</v>
      </c>
      <c r="D4" s="362"/>
      <c r="E4" s="362"/>
      <c r="F4" s="362"/>
      <c r="G4" s="362"/>
      <c r="H4" s="362"/>
      <c r="I4" s="362"/>
      <c r="J4" s="131"/>
    </row>
    <row r="5" spans="2:10" ht="26.25" customHeight="1">
      <c r="B5" s="366" t="s">
        <v>43</v>
      </c>
      <c r="C5" s="366"/>
      <c r="D5" s="366"/>
      <c r="E5" s="366"/>
      <c r="F5" s="366"/>
      <c r="G5" s="366"/>
      <c r="H5" s="366"/>
      <c r="I5" s="131"/>
      <c r="J5" s="131"/>
    </row>
    <row r="6" spans="2:10" ht="15">
      <c r="B6" s="7" t="s">
        <v>53</v>
      </c>
      <c r="C6" s="7"/>
      <c r="D6" s="121"/>
      <c r="E6" s="382" t="s">
        <v>44</v>
      </c>
      <c r="F6" s="382"/>
      <c r="G6" s="382"/>
      <c r="H6" s="382"/>
      <c r="I6" s="382"/>
      <c r="J6" s="131"/>
    </row>
    <row r="7" spans="4:9" ht="15">
      <c r="D7" s="121"/>
      <c r="E7" s="121"/>
      <c r="F7" s="121"/>
      <c r="H7" s="121"/>
      <c r="I7" s="121"/>
    </row>
    <row r="8" spans="1:8" ht="52.5" customHeight="1">
      <c r="A8" s="372" t="s">
        <v>126</v>
      </c>
      <c r="B8" s="372"/>
      <c r="C8" s="372"/>
      <c r="D8" s="372"/>
      <c r="E8" s="372"/>
      <c r="F8" s="372"/>
      <c r="G8" s="142"/>
      <c r="H8" s="80"/>
    </row>
    <row r="9" spans="1:8" ht="15.75">
      <c r="A9" s="372"/>
      <c r="B9" s="372"/>
      <c r="C9" s="372"/>
      <c r="D9" s="372"/>
      <c r="E9" s="372"/>
      <c r="F9" s="372"/>
      <c r="G9" s="142"/>
      <c r="H9" s="80"/>
    </row>
    <row r="10" spans="1:8" ht="15.75">
      <c r="A10" s="81"/>
      <c r="B10" s="81"/>
      <c r="C10" s="81"/>
      <c r="D10" s="81"/>
      <c r="E10" s="81"/>
      <c r="F10" s="81"/>
      <c r="G10" s="143"/>
      <c r="H10" s="80"/>
    </row>
    <row r="11" spans="6:8" ht="16.5" customHeight="1" thickBot="1">
      <c r="F11" s="118" t="s">
        <v>180</v>
      </c>
      <c r="G11" s="144"/>
      <c r="H11" s="118"/>
    </row>
    <row r="12" spans="1:9" ht="22.5" customHeight="1">
      <c r="A12" s="373" t="s">
        <v>183</v>
      </c>
      <c r="B12" s="375" t="s">
        <v>196</v>
      </c>
      <c r="C12" s="375" t="s">
        <v>184</v>
      </c>
      <c r="D12" s="375" t="s">
        <v>185</v>
      </c>
      <c r="E12" s="378" t="s">
        <v>186</v>
      </c>
      <c r="F12" s="380" t="s">
        <v>187</v>
      </c>
      <c r="G12" s="383" t="s">
        <v>548</v>
      </c>
      <c r="H12" s="383" t="s">
        <v>549</v>
      </c>
      <c r="I12" s="383" t="s">
        <v>127</v>
      </c>
    </row>
    <row r="13" spans="1:17" ht="23.25" customHeight="1">
      <c r="A13" s="374"/>
      <c r="B13" s="376"/>
      <c r="C13" s="376"/>
      <c r="D13" s="376"/>
      <c r="E13" s="379"/>
      <c r="F13" s="381"/>
      <c r="G13" s="384"/>
      <c r="H13" s="384"/>
      <c r="I13" s="384"/>
      <c r="Q13" s="119"/>
    </row>
    <row r="14" spans="1:9" ht="15.75">
      <c r="A14" s="256" t="s">
        <v>137</v>
      </c>
      <c r="B14" s="220"/>
      <c r="C14" s="257"/>
      <c r="D14" s="257"/>
      <c r="E14" s="257"/>
      <c r="F14" s="257"/>
      <c r="G14" s="243">
        <f>G16+G57+G74+G86+G112+G155+G161+G191+G222</f>
        <v>9422.5</v>
      </c>
      <c r="H14" s="243">
        <f>H16+H57+H74+H86+H112+H155+H161+H191+H222+H229</f>
        <v>9206.3</v>
      </c>
      <c r="I14" s="243">
        <f>I16+I57+I74+I86+I112+I155+I161+I191+I222+I229</f>
        <v>7587.9</v>
      </c>
    </row>
    <row r="15" spans="1:9" ht="15.75">
      <c r="A15" s="103"/>
      <c r="B15" s="104"/>
      <c r="C15" s="1"/>
      <c r="D15" s="1"/>
      <c r="E15" s="1"/>
      <c r="F15" s="41"/>
      <c r="G15" s="205"/>
      <c r="H15" s="2"/>
      <c r="I15" s="21"/>
    </row>
    <row r="16" spans="1:9" ht="15.75">
      <c r="A16" s="265" t="s">
        <v>194</v>
      </c>
      <c r="B16" s="220" t="s">
        <v>202</v>
      </c>
      <c r="C16" s="223" t="s">
        <v>233</v>
      </c>
      <c r="D16" s="223" t="s">
        <v>365</v>
      </c>
      <c r="E16" s="223" t="s">
        <v>446</v>
      </c>
      <c r="F16" s="237" t="s">
        <v>93</v>
      </c>
      <c r="G16" s="243">
        <f>G17+G23+G48</f>
        <v>2515.7</v>
      </c>
      <c r="H16" s="243">
        <f>H17+H23+H48</f>
        <v>2515.7</v>
      </c>
      <c r="I16" s="243">
        <f>I17+I23+I48</f>
        <v>2465.7</v>
      </c>
    </row>
    <row r="17" spans="1:9" ht="47.25">
      <c r="A17" s="265" t="s">
        <v>231</v>
      </c>
      <c r="B17" s="220" t="s">
        <v>202</v>
      </c>
      <c r="C17" s="223" t="s">
        <v>233</v>
      </c>
      <c r="D17" s="223" t="s">
        <v>252</v>
      </c>
      <c r="E17" s="223" t="s">
        <v>446</v>
      </c>
      <c r="F17" s="237" t="s">
        <v>93</v>
      </c>
      <c r="G17" s="224">
        <f>SUM(G19)</f>
        <v>300</v>
      </c>
      <c r="H17" s="224">
        <f>SUM(H19)</f>
        <v>300</v>
      </c>
      <c r="I17" s="224">
        <f>SUM(I19)</f>
        <v>300</v>
      </c>
    </row>
    <row r="18" spans="1:9" ht="31.5">
      <c r="A18" s="337" t="s">
        <v>544</v>
      </c>
      <c r="B18" s="220" t="s">
        <v>202</v>
      </c>
      <c r="C18" s="221" t="s">
        <v>233</v>
      </c>
      <c r="D18" s="221" t="s">
        <v>252</v>
      </c>
      <c r="E18" s="221" t="s">
        <v>138</v>
      </c>
      <c r="F18" s="225" t="s">
        <v>93</v>
      </c>
      <c r="G18" s="293">
        <f>SUM(G19)</f>
        <v>300</v>
      </c>
      <c r="H18" s="293">
        <f>SUM(H19)</f>
        <v>300</v>
      </c>
      <c r="I18" s="293">
        <f>SUM(I19)</f>
        <v>300</v>
      </c>
    </row>
    <row r="19" spans="1:9" ht="15.75">
      <c r="A19" s="267" t="s">
        <v>217</v>
      </c>
      <c r="B19" s="220" t="s">
        <v>202</v>
      </c>
      <c r="C19" s="221" t="s">
        <v>233</v>
      </c>
      <c r="D19" s="221" t="s">
        <v>252</v>
      </c>
      <c r="E19" s="221" t="s">
        <v>545</v>
      </c>
      <c r="F19" s="221" t="s">
        <v>93</v>
      </c>
      <c r="G19" s="226">
        <f>SUM(G21)</f>
        <v>300</v>
      </c>
      <c r="H19" s="226">
        <f>SUM(H21)</f>
        <v>300</v>
      </c>
      <c r="I19" s="226">
        <f>SUM(I21)</f>
        <v>300</v>
      </c>
    </row>
    <row r="20" spans="1:9" ht="63" hidden="1">
      <c r="A20" s="268" t="s">
        <v>73</v>
      </c>
      <c r="B20" s="220" t="s">
        <v>202</v>
      </c>
      <c r="C20" s="223" t="s">
        <v>233</v>
      </c>
      <c r="D20" s="223" t="s">
        <v>252</v>
      </c>
      <c r="E20" s="223" t="s">
        <v>545</v>
      </c>
      <c r="F20" s="223" t="s">
        <v>458</v>
      </c>
      <c r="G20" s="224">
        <f>G21</f>
        <v>300</v>
      </c>
      <c r="H20" s="224">
        <f>H21</f>
        <v>300</v>
      </c>
      <c r="I20" s="224">
        <f>I21</f>
        <v>300</v>
      </c>
    </row>
    <row r="21" spans="1:9" ht="30" customHeight="1">
      <c r="A21" s="216" t="s">
        <v>74</v>
      </c>
      <c r="B21" s="220" t="s">
        <v>202</v>
      </c>
      <c r="C21" s="221" t="s">
        <v>233</v>
      </c>
      <c r="D21" s="221" t="s">
        <v>252</v>
      </c>
      <c r="E21" s="221" t="s">
        <v>545</v>
      </c>
      <c r="F21" s="221" t="s">
        <v>172</v>
      </c>
      <c r="G21" s="226">
        <f>SUM(G22)</f>
        <v>300</v>
      </c>
      <c r="H21" s="226">
        <f>SUM(H22)</f>
        <v>300</v>
      </c>
      <c r="I21" s="226">
        <f>SUM(I22)</f>
        <v>300</v>
      </c>
    </row>
    <row r="22" spans="1:9" ht="16.5" customHeight="1">
      <c r="A22" s="217" t="s">
        <v>75</v>
      </c>
      <c r="B22" s="220" t="s">
        <v>202</v>
      </c>
      <c r="C22" s="221" t="s">
        <v>233</v>
      </c>
      <c r="D22" s="221" t="s">
        <v>252</v>
      </c>
      <c r="E22" s="221" t="s">
        <v>545</v>
      </c>
      <c r="F22" s="221" t="s">
        <v>173</v>
      </c>
      <c r="G22" s="226">
        <v>300</v>
      </c>
      <c r="H22" s="226">
        <v>300</v>
      </c>
      <c r="I22" s="226">
        <v>300</v>
      </c>
    </row>
    <row r="23" spans="1:9" ht="63">
      <c r="A23" s="269" t="s">
        <v>546</v>
      </c>
      <c r="B23" s="220" t="s">
        <v>202</v>
      </c>
      <c r="C23" s="270" t="s">
        <v>233</v>
      </c>
      <c r="D23" s="270" t="s">
        <v>235</v>
      </c>
      <c r="E23" s="270" t="s">
        <v>446</v>
      </c>
      <c r="F23" s="270" t="s">
        <v>93</v>
      </c>
      <c r="G23" s="271">
        <f>SUM(G24+G38)</f>
        <v>2115.7</v>
      </c>
      <c r="H23" s="271">
        <f>SUM(H24+H38)</f>
        <v>2115.7</v>
      </c>
      <c r="I23" s="271">
        <f>SUM(I24+I38)</f>
        <v>2115.7</v>
      </c>
    </row>
    <row r="24" spans="1:9" ht="31.5">
      <c r="A24" s="337" t="s">
        <v>76</v>
      </c>
      <c r="B24" s="220" t="s">
        <v>202</v>
      </c>
      <c r="C24" s="221" t="s">
        <v>233</v>
      </c>
      <c r="D24" s="221" t="s">
        <v>235</v>
      </c>
      <c r="E24" s="221" t="s">
        <v>138</v>
      </c>
      <c r="F24" s="225" t="s">
        <v>93</v>
      </c>
      <c r="G24" s="293">
        <f>SUM(G25)</f>
        <v>2000</v>
      </c>
      <c r="H24" s="293">
        <f>SUM(H25)</f>
        <v>2000</v>
      </c>
      <c r="I24" s="293">
        <f>SUM(I25)</f>
        <v>2000</v>
      </c>
    </row>
    <row r="25" spans="1:9" s="120" customFormat="1" ht="15.75">
      <c r="A25" s="272" t="s">
        <v>215</v>
      </c>
      <c r="B25" s="220" t="s">
        <v>202</v>
      </c>
      <c r="C25" s="221" t="s">
        <v>233</v>
      </c>
      <c r="D25" s="221" t="s">
        <v>235</v>
      </c>
      <c r="E25" s="221" t="s">
        <v>139</v>
      </c>
      <c r="F25" s="221" t="s">
        <v>93</v>
      </c>
      <c r="G25" s="226">
        <f>SUM(G26+G30+G34)</f>
        <v>2000</v>
      </c>
      <c r="H25" s="226">
        <f>SUM(H26+H30+H34)</f>
        <v>2000</v>
      </c>
      <c r="I25" s="226">
        <f>SUM(I26+I30+I34)</f>
        <v>2000</v>
      </c>
    </row>
    <row r="26" spans="1:9" s="120" customFormat="1" ht="47.25" customHeight="1">
      <c r="A26" s="216" t="s">
        <v>73</v>
      </c>
      <c r="B26" s="220" t="s">
        <v>202</v>
      </c>
      <c r="C26" s="221" t="s">
        <v>233</v>
      </c>
      <c r="D26" s="221" t="s">
        <v>235</v>
      </c>
      <c r="E26" s="221" t="s">
        <v>139</v>
      </c>
      <c r="F26" s="223" t="s">
        <v>458</v>
      </c>
      <c r="G26" s="226">
        <f>SUM(G27)</f>
        <v>1405</v>
      </c>
      <c r="H26" s="226">
        <f>SUM(H27)</f>
        <v>1405</v>
      </c>
      <c r="I26" s="226">
        <f>SUM(I27)</f>
        <v>1405</v>
      </c>
    </row>
    <row r="27" spans="1:9" s="120" customFormat="1" ht="33" customHeight="1">
      <c r="A27" s="216" t="s">
        <v>74</v>
      </c>
      <c r="B27" s="220" t="s">
        <v>202</v>
      </c>
      <c r="C27" s="221" t="s">
        <v>233</v>
      </c>
      <c r="D27" s="221" t="s">
        <v>235</v>
      </c>
      <c r="E27" s="221" t="s">
        <v>139</v>
      </c>
      <c r="F27" s="221" t="s">
        <v>172</v>
      </c>
      <c r="G27" s="226">
        <f>SUM(G28:G29)</f>
        <v>1405</v>
      </c>
      <c r="H27" s="226">
        <f>SUM(H28:H29)</f>
        <v>1405</v>
      </c>
      <c r="I27" s="226">
        <f>SUM(I28:I29)</f>
        <v>1405</v>
      </c>
    </row>
    <row r="28" spans="1:9" s="120" customFormat="1" ht="14.25" customHeight="1">
      <c r="A28" s="217" t="s">
        <v>75</v>
      </c>
      <c r="B28" s="220" t="s">
        <v>202</v>
      </c>
      <c r="C28" s="221" t="s">
        <v>233</v>
      </c>
      <c r="D28" s="221" t="s">
        <v>235</v>
      </c>
      <c r="E28" s="221" t="s">
        <v>139</v>
      </c>
      <c r="F28" s="221" t="s">
        <v>173</v>
      </c>
      <c r="G28" s="226">
        <v>1400</v>
      </c>
      <c r="H28" s="226">
        <v>1400</v>
      </c>
      <c r="I28" s="226">
        <v>1400</v>
      </c>
    </row>
    <row r="29" spans="1:9" s="120" customFormat="1" ht="32.25" customHeight="1">
      <c r="A29" s="218" t="s">
        <v>77</v>
      </c>
      <c r="B29" s="220" t="s">
        <v>202</v>
      </c>
      <c r="C29" s="221" t="s">
        <v>233</v>
      </c>
      <c r="D29" s="221" t="s">
        <v>235</v>
      </c>
      <c r="E29" s="221" t="s">
        <v>139</v>
      </c>
      <c r="F29" s="221" t="s">
        <v>174</v>
      </c>
      <c r="G29" s="226">
        <v>5</v>
      </c>
      <c r="H29" s="226">
        <v>5</v>
      </c>
      <c r="I29" s="226">
        <v>5</v>
      </c>
    </row>
    <row r="30" spans="1:9" s="120" customFormat="1" ht="32.25" customHeight="1">
      <c r="A30" s="218" t="s">
        <v>78</v>
      </c>
      <c r="B30" s="220" t="s">
        <v>202</v>
      </c>
      <c r="C30" s="221" t="s">
        <v>233</v>
      </c>
      <c r="D30" s="221" t="s">
        <v>235</v>
      </c>
      <c r="E30" s="221" t="s">
        <v>139</v>
      </c>
      <c r="F30" s="223" t="s">
        <v>160</v>
      </c>
      <c r="G30" s="224">
        <f>SUM(G31)</f>
        <v>460</v>
      </c>
      <c r="H30" s="224">
        <f>SUM(H31)</f>
        <v>460</v>
      </c>
      <c r="I30" s="224">
        <f>SUM(I31)</f>
        <v>460</v>
      </c>
    </row>
    <row r="31" spans="1:9" s="120" customFormat="1" ht="32.25" customHeight="1">
      <c r="A31" s="218" t="s">
        <v>79</v>
      </c>
      <c r="B31" s="220" t="s">
        <v>202</v>
      </c>
      <c r="C31" s="221" t="s">
        <v>233</v>
      </c>
      <c r="D31" s="221" t="s">
        <v>235</v>
      </c>
      <c r="E31" s="221" t="s">
        <v>139</v>
      </c>
      <c r="F31" s="221" t="s">
        <v>80</v>
      </c>
      <c r="G31" s="226">
        <f>SUM(G32+G33)</f>
        <v>460</v>
      </c>
      <c r="H31" s="226">
        <f>SUM(H33+H32)</f>
        <v>460</v>
      </c>
      <c r="I31" s="226">
        <f>SUM(I33+I32)</f>
        <v>460</v>
      </c>
    </row>
    <row r="32" spans="1:9" s="120" customFormat="1" ht="32.25" customHeight="1">
      <c r="A32" s="218" t="s">
        <v>81</v>
      </c>
      <c r="B32" s="220" t="s">
        <v>202</v>
      </c>
      <c r="C32" s="221" t="s">
        <v>233</v>
      </c>
      <c r="D32" s="221" t="s">
        <v>235</v>
      </c>
      <c r="E32" s="221" t="s">
        <v>139</v>
      </c>
      <c r="F32" s="221" t="s">
        <v>82</v>
      </c>
      <c r="G32" s="226">
        <v>110</v>
      </c>
      <c r="H32" s="226">
        <v>110</v>
      </c>
      <c r="I32" s="226">
        <v>110</v>
      </c>
    </row>
    <row r="33" spans="1:9" s="120" customFormat="1" ht="32.25" customHeight="1">
      <c r="A33" s="222" t="s">
        <v>83</v>
      </c>
      <c r="B33" s="220" t="s">
        <v>202</v>
      </c>
      <c r="C33" s="221" t="s">
        <v>233</v>
      </c>
      <c r="D33" s="221" t="s">
        <v>235</v>
      </c>
      <c r="E33" s="221" t="s">
        <v>139</v>
      </c>
      <c r="F33" s="221" t="s">
        <v>84</v>
      </c>
      <c r="G33" s="226">
        <v>350</v>
      </c>
      <c r="H33" s="226">
        <v>350</v>
      </c>
      <c r="I33" s="226">
        <v>350</v>
      </c>
    </row>
    <row r="34" spans="1:9" s="120" customFormat="1" ht="17.25" customHeight="1">
      <c r="A34" s="219" t="s">
        <v>85</v>
      </c>
      <c r="B34" s="220" t="s">
        <v>202</v>
      </c>
      <c r="C34" s="221" t="s">
        <v>233</v>
      </c>
      <c r="D34" s="221" t="s">
        <v>235</v>
      </c>
      <c r="E34" s="221" t="s">
        <v>139</v>
      </c>
      <c r="F34" s="223" t="s">
        <v>86</v>
      </c>
      <c r="G34" s="224">
        <f>SUM(G35)</f>
        <v>135</v>
      </c>
      <c r="H34" s="224">
        <f>SUM(H35)</f>
        <v>135</v>
      </c>
      <c r="I34" s="224">
        <f>SUM(I35)</f>
        <v>135</v>
      </c>
    </row>
    <row r="35" spans="1:9" s="120" customFormat="1" ht="17.25" customHeight="1">
      <c r="A35" s="218" t="s">
        <v>87</v>
      </c>
      <c r="B35" s="220" t="s">
        <v>202</v>
      </c>
      <c r="C35" s="225" t="s">
        <v>233</v>
      </c>
      <c r="D35" s="221" t="s">
        <v>235</v>
      </c>
      <c r="E35" s="221" t="s">
        <v>139</v>
      </c>
      <c r="F35" s="221" t="s">
        <v>88</v>
      </c>
      <c r="G35" s="226">
        <f>SUM(G36:G37)</f>
        <v>135</v>
      </c>
      <c r="H35" s="226">
        <f>SUM(H36:H37)</f>
        <v>135</v>
      </c>
      <c r="I35" s="226">
        <f>SUM(I36:I37)</f>
        <v>135</v>
      </c>
    </row>
    <row r="36" spans="1:9" s="120" customFormat="1" ht="32.25" customHeight="1">
      <c r="A36" s="222" t="s">
        <v>503</v>
      </c>
      <c r="B36" s="220" t="s">
        <v>202</v>
      </c>
      <c r="C36" s="221" t="s">
        <v>233</v>
      </c>
      <c r="D36" s="221" t="s">
        <v>235</v>
      </c>
      <c r="E36" s="221" t="s">
        <v>139</v>
      </c>
      <c r="F36" s="221" t="s">
        <v>89</v>
      </c>
      <c r="G36" s="226">
        <v>80</v>
      </c>
      <c r="H36" s="226">
        <v>80</v>
      </c>
      <c r="I36" s="226">
        <v>80</v>
      </c>
    </row>
    <row r="37" spans="1:9" s="120" customFormat="1" ht="32.25" customHeight="1">
      <c r="A37" s="222" t="s">
        <v>90</v>
      </c>
      <c r="B37" s="220" t="s">
        <v>202</v>
      </c>
      <c r="C37" s="221" t="s">
        <v>233</v>
      </c>
      <c r="D37" s="221" t="s">
        <v>235</v>
      </c>
      <c r="E37" s="221" t="s">
        <v>139</v>
      </c>
      <c r="F37" s="221" t="s">
        <v>91</v>
      </c>
      <c r="G37" s="226">
        <v>55</v>
      </c>
      <c r="H37" s="226">
        <v>55</v>
      </c>
      <c r="I37" s="226">
        <v>55</v>
      </c>
    </row>
    <row r="38" spans="1:9" s="120" customFormat="1" ht="15.75">
      <c r="A38" s="227" t="s">
        <v>140</v>
      </c>
      <c r="B38" s="327" t="s">
        <v>202</v>
      </c>
      <c r="C38" s="327" t="s">
        <v>233</v>
      </c>
      <c r="D38" s="327" t="s">
        <v>235</v>
      </c>
      <c r="E38" s="105" t="s">
        <v>555</v>
      </c>
      <c r="F38" s="270" t="s">
        <v>93</v>
      </c>
      <c r="G38" s="234">
        <f>G39</f>
        <v>115.7</v>
      </c>
      <c r="H38" s="234">
        <f>H39</f>
        <v>115.7</v>
      </c>
      <c r="I38" s="224">
        <f>I39</f>
        <v>115.7</v>
      </c>
    </row>
    <row r="39" spans="1:9" ht="80.25" customHeight="1">
      <c r="A39" s="347" t="s">
        <v>554</v>
      </c>
      <c r="B39" s="322" t="s">
        <v>202</v>
      </c>
      <c r="C39" s="322" t="s">
        <v>233</v>
      </c>
      <c r="D39" s="322" t="s">
        <v>235</v>
      </c>
      <c r="E39" s="22" t="s">
        <v>556</v>
      </c>
      <c r="F39" s="225" t="s">
        <v>93</v>
      </c>
      <c r="G39" s="273">
        <f>SUM(G40+G44)</f>
        <v>115.7</v>
      </c>
      <c r="H39" s="273">
        <f>SUM(H40+H44)</f>
        <v>115.7</v>
      </c>
      <c r="I39" s="273">
        <f>SUM(I40+I44)</f>
        <v>115.7</v>
      </c>
    </row>
    <row r="40" spans="1:9" ht="75.75" customHeight="1">
      <c r="A40" s="153" t="s">
        <v>557</v>
      </c>
      <c r="B40" s="116" t="s">
        <v>202</v>
      </c>
      <c r="C40" s="117" t="s">
        <v>233</v>
      </c>
      <c r="D40" s="322" t="s">
        <v>235</v>
      </c>
      <c r="E40" s="22" t="s">
        <v>141</v>
      </c>
      <c r="F40" s="319" t="s">
        <v>93</v>
      </c>
      <c r="G40" s="273">
        <f>SUM(G41+G44)</f>
        <v>115.7</v>
      </c>
      <c r="H40" s="273">
        <f>SUM(H41+H44)</f>
        <v>115.7</v>
      </c>
      <c r="I40" s="273">
        <f>SUM(I41+I44)</f>
        <v>115.7</v>
      </c>
    </row>
    <row r="41" spans="1:9" s="120" customFormat="1" ht="44.25" customHeight="1">
      <c r="A41" s="314" t="s">
        <v>47</v>
      </c>
      <c r="B41" s="116" t="s">
        <v>202</v>
      </c>
      <c r="C41" s="117" t="s">
        <v>233</v>
      </c>
      <c r="D41" s="322" t="s">
        <v>235</v>
      </c>
      <c r="E41" s="22" t="s">
        <v>141</v>
      </c>
      <c r="F41" s="319" t="s">
        <v>458</v>
      </c>
      <c r="G41" s="318">
        <v>115.7</v>
      </c>
      <c r="H41" s="318">
        <v>115.7</v>
      </c>
      <c r="I41" s="324">
        <v>115.7</v>
      </c>
    </row>
    <row r="42" spans="1:9" s="120" customFormat="1" ht="30.75" customHeight="1">
      <c r="A42" s="14" t="s">
        <v>382</v>
      </c>
      <c r="B42" s="322" t="s">
        <v>202</v>
      </c>
      <c r="C42" s="322" t="s">
        <v>233</v>
      </c>
      <c r="D42" s="322" t="s">
        <v>235</v>
      </c>
      <c r="E42" s="228" t="s">
        <v>141</v>
      </c>
      <c r="F42" s="326">
        <v>120</v>
      </c>
      <c r="G42" s="318">
        <f>G43</f>
        <v>115.7</v>
      </c>
      <c r="H42" s="318">
        <f>H43</f>
        <v>115.7</v>
      </c>
      <c r="I42" s="324">
        <f>I43</f>
        <v>115.7</v>
      </c>
    </row>
    <row r="43" spans="1:9" s="120" customFormat="1" ht="15.75" customHeight="1">
      <c r="A43" s="14" t="s">
        <v>75</v>
      </c>
      <c r="B43" s="220" t="s">
        <v>202</v>
      </c>
      <c r="C43" s="221" t="s">
        <v>233</v>
      </c>
      <c r="D43" s="221" t="s">
        <v>235</v>
      </c>
      <c r="E43" s="228" t="s">
        <v>141</v>
      </c>
      <c r="F43" s="221" t="s">
        <v>173</v>
      </c>
      <c r="G43" s="273">
        <v>115.7</v>
      </c>
      <c r="H43" s="273">
        <v>115.7</v>
      </c>
      <c r="I43" s="273">
        <v>115.7</v>
      </c>
    </row>
    <row r="44" spans="1:9" s="120" customFormat="1" ht="15.75" customHeight="1">
      <c r="A44" s="14" t="s">
        <v>78</v>
      </c>
      <c r="B44" s="220" t="s">
        <v>202</v>
      </c>
      <c r="C44" s="221" t="s">
        <v>233</v>
      </c>
      <c r="D44" s="221" t="s">
        <v>235</v>
      </c>
      <c r="E44" s="228" t="s">
        <v>141</v>
      </c>
      <c r="F44" s="221" t="s">
        <v>160</v>
      </c>
      <c r="G44" s="224">
        <f>SUM(G45)</f>
        <v>0</v>
      </c>
      <c r="H44" s="224">
        <f>SUM(H45)</f>
        <v>0</v>
      </c>
      <c r="I44" s="224">
        <f>SUM(I45)</f>
        <v>0</v>
      </c>
    </row>
    <row r="45" spans="1:9" s="120" customFormat="1" ht="30" customHeight="1">
      <c r="A45" s="229" t="s">
        <v>79</v>
      </c>
      <c r="B45" s="220" t="s">
        <v>202</v>
      </c>
      <c r="C45" s="221" t="s">
        <v>233</v>
      </c>
      <c r="D45" s="221" t="s">
        <v>235</v>
      </c>
      <c r="E45" s="228" t="s">
        <v>141</v>
      </c>
      <c r="F45" s="221" t="s">
        <v>80</v>
      </c>
      <c r="G45" s="226">
        <f>SUM(G46+G47)</f>
        <v>0</v>
      </c>
      <c r="H45" s="226">
        <f>SUM(H46+H47)</f>
        <v>0</v>
      </c>
      <c r="I45" s="226">
        <f>SUM(I46+I47)</f>
        <v>0</v>
      </c>
    </row>
    <row r="46" spans="1:9" s="120" customFormat="1" ht="30" customHeight="1">
      <c r="A46" s="14" t="s">
        <v>81</v>
      </c>
      <c r="B46" s="220" t="s">
        <v>202</v>
      </c>
      <c r="C46" s="221" t="s">
        <v>233</v>
      </c>
      <c r="D46" s="221" t="s">
        <v>235</v>
      </c>
      <c r="E46" s="228" t="s">
        <v>141</v>
      </c>
      <c r="F46" s="221" t="s">
        <v>82</v>
      </c>
      <c r="G46" s="206">
        <v>0</v>
      </c>
      <c r="H46" s="206">
        <v>0</v>
      </c>
      <c r="I46" s="126">
        <v>0</v>
      </c>
    </row>
    <row r="47" spans="1:9" s="120" customFormat="1" ht="30" customHeight="1">
      <c r="A47" s="229" t="s">
        <v>83</v>
      </c>
      <c r="B47" s="220" t="s">
        <v>202</v>
      </c>
      <c r="C47" s="221" t="s">
        <v>233</v>
      </c>
      <c r="D47" s="221" t="s">
        <v>235</v>
      </c>
      <c r="E47" s="228" t="s">
        <v>141</v>
      </c>
      <c r="F47" s="221" t="s">
        <v>84</v>
      </c>
      <c r="G47" s="206">
        <v>0</v>
      </c>
      <c r="H47" s="206">
        <v>0</v>
      </c>
      <c r="I47" s="126">
        <v>0</v>
      </c>
    </row>
    <row r="48" spans="1:9" ht="20.25" customHeight="1">
      <c r="A48" s="242" t="s">
        <v>383</v>
      </c>
      <c r="B48" s="220" t="s">
        <v>202</v>
      </c>
      <c r="C48" s="223" t="s">
        <v>233</v>
      </c>
      <c r="D48" s="223" t="s">
        <v>400</v>
      </c>
      <c r="E48" s="223" t="s">
        <v>446</v>
      </c>
      <c r="F48" s="223" t="s">
        <v>93</v>
      </c>
      <c r="G48" s="243">
        <f>SUM(G49)</f>
        <v>100</v>
      </c>
      <c r="H48" s="243">
        <f>SUM(H49)</f>
        <v>100</v>
      </c>
      <c r="I48" s="243">
        <f>SUM(I49)</f>
        <v>50</v>
      </c>
    </row>
    <row r="49" spans="1:9" ht="29.25" customHeight="1">
      <c r="A49" s="70" t="s">
        <v>268</v>
      </c>
      <c r="B49" s="322" t="s">
        <v>202</v>
      </c>
      <c r="C49" s="338" t="s">
        <v>188</v>
      </c>
      <c r="D49" s="323">
        <v>13</v>
      </c>
      <c r="E49" s="322" t="s">
        <v>384</v>
      </c>
      <c r="F49" s="221" t="s">
        <v>93</v>
      </c>
      <c r="G49" s="318">
        <f>G50</f>
        <v>100</v>
      </c>
      <c r="H49" s="318">
        <f>H50</f>
        <v>100</v>
      </c>
      <c r="I49" s="324">
        <f>I50</f>
        <v>50</v>
      </c>
    </row>
    <row r="50" spans="1:9" ht="16.5" customHeight="1">
      <c r="A50" s="349" t="s">
        <v>492</v>
      </c>
      <c r="B50" s="322" t="s">
        <v>202</v>
      </c>
      <c r="C50" s="338" t="s">
        <v>188</v>
      </c>
      <c r="D50" s="323">
        <v>13</v>
      </c>
      <c r="E50" s="322" t="s">
        <v>450</v>
      </c>
      <c r="F50" s="221" t="s">
        <v>93</v>
      </c>
      <c r="G50" s="226">
        <f aca="true" t="shared" si="0" ref="G50:I51">SUM(G51)</f>
        <v>100</v>
      </c>
      <c r="H50" s="226">
        <f t="shared" si="0"/>
        <v>100</v>
      </c>
      <c r="I50" s="226">
        <f t="shared" si="0"/>
        <v>50</v>
      </c>
    </row>
    <row r="51" spans="1:9" ht="33.75" customHeight="1">
      <c r="A51" s="218" t="s">
        <v>78</v>
      </c>
      <c r="B51" s="220" t="s">
        <v>202</v>
      </c>
      <c r="C51" s="221" t="s">
        <v>233</v>
      </c>
      <c r="D51" s="221" t="s">
        <v>400</v>
      </c>
      <c r="E51" s="221" t="s">
        <v>450</v>
      </c>
      <c r="F51" s="221" t="s">
        <v>160</v>
      </c>
      <c r="G51" s="233">
        <f t="shared" si="0"/>
        <v>100</v>
      </c>
      <c r="H51" s="233">
        <f t="shared" si="0"/>
        <v>100</v>
      </c>
      <c r="I51" s="226">
        <f t="shared" si="0"/>
        <v>50</v>
      </c>
    </row>
    <row r="52" spans="1:9" ht="33.75" customHeight="1">
      <c r="A52" s="218" t="s">
        <v>79</v>
      </c>
      <c r="B52" s="220" t="s">
        <v>202</v>
      </c>
      <c r="C52" s="221" t="s">
        <v>233</v>
      </c>
      <c r="D52" s="221" t="s">
        <v>400</v>
      </c>
      <c r="E52" s="221" t="s">
        <v>450</v>
      </c>
      <c r="F52" s="221" t="s">
        <v>80</v>
      </c>
      <c r="G52" s="233">
        <f>SUM(G53:G54)</f>
        <v>100</v>
      </c>
      <c r="H52" s="233">
        <f>SUM(H53:H54)</f>
        <v>100</v>
      </c>
      <c r="I52" s="226">
        <f>SUM(I53:I54)</f>
        <v>50</v>
      </c>
    </row>
    <row r="53" spans="1:9" ht="33.75" customHeight="1" hidden="1">
      <c r="A53" s="218" t="s">
        <v>81</v>
      </c>
      <c r="B53" s="220" t="s">
        <v>202</v>
      </c>
      <c r="C53" s="221" t="s">
        <v>233</v>
      </c>
      <c r="D53" s="221" t="s">
        <v>400</v>
      </c>
      <c r="E53" s="221" t="s">
        <v>450</v>
      </c>
      <c r="F53" s="221" t="s">
        <v>82</v>
      </c>
      <c r="G53" s="233">
        <v>0</v>
      </c>
      <c r="H53" s="233">
        <v>0</v>
      </c>
      <c r="I53" s="226">
        <v>0</v>
      </c>
    </row>
    <row r="54" spans="1:9" ht="31.5">
      <c r="A54" s="222" t="s">
        <v>83</v>
      </c>
      <c r="B54" s="220" t="s">
        <v>202</v>
      </c>
      <c r="C54" s="221" t="s">
        <v>233</v>
      </c>
      <c r="D54" s="221" t="s">
        <v>400</v>
      </c>
      <c r="E54" s="221" t="s">
        <v>450</v>
      </c>
      <c r="F54" s="221" t="s">
        <v>84</v>
      </c>
      <c r="G54" s="233">
        <v>100</v>
      </c>
      <c r="H54" s="233">
        <v>100</v>
      </c>
      <c r="I54" s="226">
        <v>50</v>
      </c>
    </row>
    <row r="55" spans="1:9" ht="0.75" customHeight="1">
      <c r="A55" s="219" t="s">
        <v>85</v>
      </c>
      <c r="B55" s="220" t="s">
        <v>202</v>
      </c>
      <c r="C55" s="221" t="s">
        <v>233</v>
      </c>
      <c r="D55" s="221" t="s">
        <v>400</v>
      </c>
      <c r="E55" s="221" t="s">
        <v>450</v>
      </c>
      <c r="F55" s="221" t="s">
        <v>86</v>
      </c>
      <c r="G55" s="233">
        <f>G56</f>
        <v>0</v>
      </c>
      <c r="H55" s="233">
        <f>H56</f>
        <v>0</v>
      </c>
      <c r="I55" s="226">
        <f>I56</f>
        <v>0</v>
      </c>
    </row>
    <row r="56" spans="1:9" ht="15.75" hidden="1">
      <c r="A56" s="235" t="s">
        <v>453</v>
      </c>
      <c r="B56" s="220" t="s">
        <v>202</v>
      </c>
      <c r="C56" s="221" t="s">
        <v>233</v>
      </c>
      <c r="D56" s="221" t="s">
        <v>400</v>
      </c>
      <c r="E56" s="221" t="s">
        <v>450</v>
      </c>
      <c r="F56" s="221" t="s">
        <v>412</v>
      </c>
      <c r="G56" s="233">
        <v>0</v>
      </c>
      <c r="H56" s="233">
        <v>0</v>
      </c>
      <c r="I56" s="226">
        <v>0</v>
      </c>
    </row>
    <row r="57" spans="1:9" ht="16.5" customHeight="1">
      <c r="A57" s="236" t="s">
        <v>455</v>
      </c>
      <c r="B57" s="302" t="s">
        <v>202</v>
      </c>
      <c r="C57" s="237" t="s">
        <v>252</v>
      </c>
      <c r="D57" s="237" t="s">
        <v>365</v>
      </c>
      <c r="E57" s="237" t="s">
        <v>446</v>
      </c>
      <c r="F57" s="237" t="s">
        <v>93</v>
      </c>
      <c r="G57" s="234">
        <f>SUM(G68+G58)</f>
        <v>249.8</v>
      </c>
      <c r="H57" s="234">
        <f>SUM(H68+H58)</f>
        <v>255.6</v>
      </c>
      <c r="I57" s="224">
        <f>SUM(I68+I58)</f>
        <v>247.2</v>
      </c>
    </row>
    <row r="58" spans="1:9" ht="18" customHeight="1">
      <c r="A58" s="238" t="s">
        <v>456</v>
      </c>
      <c r="B58" s="302" t="s">
        <v>202</v>
      </c>
      <c r="C58" s="290" t="s">
        <v>252</v>
      </c>
      <c r="D58" s="290" t="s">
        <v>232</v>
      </c>
      <c r="E58" s="237" t="s">
        <v>446</v>
      </c>
      <c r="F58" s="237" t="s">
        <v>93</v>
      </c>
      <c r="G58" s="234">
        <f>G61+G64</f>
        <v>238.8</v>
      </c>
      <c r="H58" s="234">
        <f>H61+H64</f>
        <v>245.6</v>
      </c>
      <c r="I58" s="224">
        <f>I61+I64</f>
        <v>246.2</v>
      </c>
    </row>
    <row r="59" spans="1:9" ht="33" customHeight="1">
      <c r="A59" s="291" t="s">
        <v>287</v>
      </c>
      <c r="B59" s="220" t="s">
        <v>202</v>
      </c>
      <c r="C59" s="239" t="s">
        <v>252</v>
      </c>
      <c r="D59" s="239" t="s">
        <v>232</v>
      </c>
      <c r="E59" s="240" t="s">
        <v>457</v>
      </c>
      <c r="F59" s="225" t="s">
        <v>93</v>
      </c>
      <c r="G59" s="293">
        <f>SUM(G60)</f>
        <v>238.8</v>
      </c>
      <c r="H59" s="293">
        <f>SUM(H60)</f>
        <v>245.6</v>
      </c>
      <c r="I59" s="293">
        <f>SUM(I60)</f>
        <v>246.2</v>
      </c>
    </row>
    <row r="60" spans="1:9" ht="33" customHeight="1">
      <c r="A60" s="291" t="s">
        <v>218</v>
      </c>
      <c r="B60" s="220" t="s">
        <v>202</v>
      </c>
      <c r="C60" s="239" t="s">
        <v>252</v>
      </c>
      <c r="D60" s="239" t="s">
        <v>232</v>
      </c>
      <c r="E60" s="240" t="s">
        <v>459</v>
      </c>
      <c r="F60" s="225" t="s">
        <v>93</v>
      </c>
      <c r="G60" s="226">
        <f>SUM(G61+G64)</f>
        <v>238.8</v>
      </c>
      <c r="H60" s="226">
        <f>SUM(H61+H64)</f>
        <v>245.6</v>
      </c>
      <c r="I60" s="226">
        <f>SUM(I61+I64)</f>
        <v>246.2</v>
      </c>
    </row>
    <row r="61" spans="1:9" ht="47.25" customHeight="1">
      <c r="A61" s="218" t="s">
        <v>73</v>
      </c>
      <c r="B61" s="220" t="s">
        <v>202</v>
      </c>
      <c r="C61" s="239" t="s">
        <v>252</v>
      </c>
      <c r="D61" s="239" t="s">
        <v>232</v>
      </c>
      <c r="E61" s="240" t="s">
        <v>459</v>
      </c>
      <c r="F61" s="237" t="s">
        <v>458</v>
      </c>
      <c r="G61" s="233">
        <f aca="true" t="shared" si="1" ref="G61:I62">G62</f>
        <v>200</v>
      </c>
      <c r="H61" s="233">
        <f t="shared" si="1"/>
        <v>200</v>
      </c>
      <c r="I61" s="226">
        <f t="shared" si="1"/>
        <v>200</v>
      </c>
    </row>
    <row r="62" spans="1:9" ht="30" customHeight="1">
      <c r="A62" s="218" t="s">
        <v>74</v>
      </c>
      <c r="B62" s="220" t="s">
        <v>202</v>
      </c>
      <c r="C62" s="239" t="s">
        <v>252</v>
      </c>
      <c r="D62" s="239" t="s">
        <v>232</v>
      </c>
      <c r="E62" s="240" t="s">
        <v>459</v>
      </c>
      <c r="F62" s="225" t="s">
        <v>172</v>
      </c>
      <c r="G62" s="233">
        <f t="shared" si="1"/>
        <v>200</v>
      </c>
      <c r="H62" s="233">
        <f t="shared" si="1"/>
        <v>200</v>
      </c>
      <c r="I62" s="226">
        <f t="shared" si="1"/>
        <v>200</v>
      </c>
    </row>
    <row r="63" spans="1:9" ht="18.75" customHeight="1">
      <c r="A63" s="218" t="s">
        <v>75</v>
      </c>
      <c r="B63" s="220" t="s">
        <v>202</v>
      </c>
      <c r="C63" s="239" t="s">
        <v>252</v>
      </c>
      <c r="D63" s="239" t="s">
        <v>232</v>
      </c>
      <c r="E63" s="240" t="s">
        <v>459</v>
      </c>
      <c r="F63" s="225" t="s">
        <v>173</v>
      </c>
      <c r="G63" s="233">
        <v>200</v>
      </c>
      <c r="H63" s="233">
        <v>200</v>
      </c>
      <c r="I63" s="226">
        <v>200</v>
      </c>
    </row>
    <row r="64" spans="1:9" ht="18.75" customHeight="1">
      <c r="A64" s="348" t="s">
        <v>385</v>
      </c>
      <c r="B64" s="220" t="s">
        <v>202</v>
      </c>
      <c r="C64" s="239" t="s">
        <v>252</v>
      </c>
      <c r="D64" s="239" t="s">
        <v>232</v>
      </c>
      <c r="E64" s="240" t="s">
        <v>459</v>
      </c>
      <c r="F64" s="237" t="s">
        <v>160</v>
      </c>
      <c r="G64" s="233">
        <f>G65</f>
        <v>38.8</v>
      </c>
      <c r="H64" s="233">
        <f>H65</f>
        <v>45.6</v>
      </c>
      <c r="I64" s="226">
        <f>I65</f>
        <v>46.2</v>
      </c>
    </row>
    <row r="65" spans="1:9" ht="30" customHeight="1">
      <c r="A65" s="348" t="s">
        <v>79</v>
      </c>
      <c r="B65" s="220" t="s">
        <v>202</v>
      </c>
      <c r="C65" s="239" t="s">
        <v>252</v>
      </c>
      <c r="D65" s="239" t="s">
        <v>232</v>
      </c>
      <c r="E65" s="240" t="s">
        <v>459</v>
      </c>
      <c r="F65" s="225" t="s">
        <v>80</v>
      </c>
      <c r="G65" s="233">
        <f>G66+G67</f>
        <v>38.8</v>
      </c>
      <c r="H65" s="233">
        <f>H66+H67</f>
        <v>45.6</v>
      </c>
      <c r="I65" s="226">
        <f>I66+I67</f>
        <v>46.2</v>
      </c>
    </row>
    <row r="66" spans="1:9" ht="30" customHeight="1">
      <c r="A66" s="14" t="s">
        <v>81</v>
      </c>
      <c r="B66" s="220" t="s">
        <v>202</v>
      </c>
      <c r="C66" s="239" t="s">
        <v>252</v>
      </c>
      <c r="D66" s="239" t="s">
        <v>232</v>
      </c>
      <c r="E66" s="240" t="s">
        <v>459</v>
      </c>
      <c r="F66" s="225" t="s">
        <v>82</v>
      </c>
      <c r="G66" s="233">
        <v>3</v>
      </c>
      <c r="H66" s="233">
        <v>3</v>
      </c>
      <c r="I66" s="226">
        <v>3</v>
      </c>
    </row>
    <row r="67" spans="1:9" ht="31.5" customHeight="1">
      <c r="A67" s="348" t="s">
        <v>83</v>
      </c>
      <c r="B67" s="220" t="s">
        <v>202</v>
      </c>
      <c r="C67" s="239" t="s">
        <v>252</v>
      </c>
      <c r="D67" s="239" t="s">
        <v>232</v>
      </c>
      <c r="E67" s="240" t="s">
        <v>459</v>
      </c>
      <c r="F67" s="225" t="s">
        <v>84</v>
      </c>
      <c r="G67" s="233">
        <v>35.8</v>
      </c>
      <c r="H67" s="233">
        <v>42.6</v>
      </c>
      <c r="I67" s="226">
        <v>43.2</v>
      </c>
    </row>
    <row r="68" spans="1:9" ht="15.75">
      <c r="A68" s="230" t="s">
        <v>219</v>
      </c>
      <c r="B68" s="220" t="s">
        <v>202</v>
      </c>
      <c r="C68" s="237" t="s">
        <v>252</v>
      </c>
      <c r="D68" s="237" t="s">
        <v>235</v>
      </c>
      <c r="E68" s="237" t="s">
        <v>446</v>
      </c>
      <c r="F68" s="237" t="s">
        <v>93</v>
      </c>
      <c r="G68" s="234">
        <f aca="true" t="shared" si="2" ref="G68:I71">SUM(G69)</f>
        <v>11</v>
      </c>
      <c r="H68" s="234">
        <f t="shared" si="2"/>
        <v>10</v>
      </c>
      <c r="I68" s="224">
        <f t="shared" si="2"/>
        <v>1</v>
      </c>
    </row>
    <row r="69" spans="1:9" ht="31.5">
      <c r="A69" s="241" t="s">
        <v>460</v>
      </c>
      <c r="B69" s="220" t="s">
        <v>202</v>
      </c>
      <c r="C69" s="225" t="s">
        <v>252</v>
      </c>
      <c r="D69" s="225" t="s">
        <v>235</v>
      </c>
      <c r="E69" s="225" t="s">
        <v>461</v>
      </c>
      <c r="F69" s="225" t="s">
        <v>93</v>
      </c>
      <c r="G69" s="233">
        <f t="shared" si="2"/>
        <v>11</v>
      </c>
      <c r="H69" s="233">
        <f t="shared" si="2"/>
        <v>10</v>
      </c>
      <c r="I69" s="226">
        <f t="shared" si="2"/>
        <v>1</v>
      </c>
    </row>
    <row r="70" spans="1:9" ht="30.75" customHeight="1">
      <c r="A70" s="241" t="s">
        <v>236</v>
      </c>
      <c r="B70" s="220" t="s">
        <v>202</v>
      </c>
      <c r="C70" s="225" t="s">
        <v>252</v>
      </c>
      <c r="D70" s="225" t="s">
        <v>235</v>
      </c>
      <c r="E70" s="225" t="s">
        <v>462</v>
      </c>
      <c r="F70" s="225" t="s">
        <v>93</v>
      </c>
      <c r="G70" s="233">
        <f t="shared" si="2"/>
        <v>11</v>
      </c>
      <c r="H70" s="233">
        <f t="shared" si="2"/>
        <v>10</v>
      </c>
      <c r="I70" s="226">
        <f t="shared" si="2"/>
        <v>1</v>
      </c>
    </row>
    <row r="71" spans="1:9" ht="31.5">
      <c r="A71" s="218" t="s">
        <v>78</v>
      </c>
      <c r="B71" s="220" t="s">
        <v>202</v>
      </c>
      <c r="C71" s="225" t="s">
        <v>252</v>
      </c>
      <c r="D71" s="225" t="s">
        <v>235</v>
      </c>
      <c r="E71" s="225" t="s">
        <v>462</v>
      </c>
      <c r="F71" s="223" t="s">
        <v>160</v>
      </c>
      <c r="G71" s="233">
        <f t="shared" si="2"/>
        <v>11</v>
      </c>
      <c r="H71" s="233">
        <f t="shared" si="2"/>
        <v>10</v>
      </c>
      <c r="I71" s="226">
        <f t="shared" si="2"/>
        <v>1</v>
      </c>
    </row>
    <row r="72" spans="1:9" ht="31.5">
      <c r="A72" s="218" t="s">
        <v>79</v>
      </c>
      <c r="B72" s="220" t="s">
        <v>202</v>
      </c>
      <c r="C72" s="225" t="s">
        <v>252</v>
      </c>
      <c r="D72" s="225" t="s">
        <v>235</v>
      </c>
      <c r="E72" s="225" t="s">
        <v>462</v>
      </c>
      <c r="F72" s="221" t="s">
        <v>80</v>
      </c>
      <c r="G72" s="233">
        <f>SUM(G73:G73)</f>
        <v>11</v>
      </c>
      <c r="H72" s="233">
        <f>SUM(H73:H73)</f>
        <v>10</v>
      </c>
      <c r="I72" s="226">
        <f>SUM(I73:I73)</f>
        <v>1</v>
      </c>
    </row>
    <row r="73" spans="1:9" s="4" customFormat="1" ht="32.25" customHeight="1">
      <c r="A73" s="222" t="s">
        <v>83</v>
      </c>
      <c r="B73" s="220" t="s">
        <v>202</v>
      </c>
      <c r="C73" s="225" t="s">
        <v>252</v>
      </c>
      <c r="D73" s="225" t="s">
        <v>235</v>
      </c>
      <c r="E73" s="225" t="s">
        <v>462</v>
      </c>
      <c r="F73" s="221" t="s">
        <v>84</v>
      </c>
      <c r="G73" s="233">
        <v>11</v>
      </c>
      <c r="H73" s="233">
        <v>10</v>
      </c>
      <c r="I73" s="226">
        <v>1</v>
      </c>
    </row>
    <row r="74" spans="1:9" ht="31.5">
      <c r="A74" s="242" t="s">
        <v>463</v>
      </c>
      <c r="B74" s="220" t="s">
        <v>202</v>
      </c>
      <c r="C74" s="223" t="s">
        <v>232</v>
      </c>
      <c r="D74" s="223" t="s">
        <v>365</v>
      </c>
      <c r="E74" s="223" t="s">
        <v>446</v>
      </c>
      <c r="F74" s="223" t="s">
        <v>93</v>
      </c>
      <c r="G74" s="275">
        <f>SUM(G75+G81)</f>
        <v>102</v>
      </c>
      <c r="H74" s="275">
        <f>SUM(H75+H81)</f>
        <v>22</v>
      </c>
      <c r="I74" s="278">
        <f>SUM(I75+I81)</f>
        <v>21</v>
      </c>
    </row>
    <row r="75" spans="1:9" ht="30" customHeight="1">
      <c r="A75" s="242" t="s">
        <v>464</v>
      </c>
      <c r="B75" s="220" t="s">
        <v>202</v>
      </c>
      <c r="C75" s="223" t="s">
        <v>232</v>
      </c>
      <c r="D75" s="223" t="s">
        <v>239</v>
      </c>
      <c r="E75" s="223" t="s">
        <v>465</v>
      </c>
      <c r="F75" s="223" t="s">
        <v>93</v>
      </c>
      <c r="G75" s="276">
        <f aca="true" t="shared" si="3" ref="G75:I77">SUM(G76)</f>
        <v>100</v>
      </c>
      <c r="H75" s="276">
        <f t="shared" si="3"/>
        <v>20</v>
      </c>
      <c r="I75" s="279">
        <f t="shared" si="3"/>
        <v>20</v>
      </c>
    </row>
    <row r="76" spans="1:9" ht="46.5" customHeight="1">
      <c r="A76" s="231" t="s">
        <v>466</v>
      </c>
      <c r="B76" s="220" t="s">
        <v>202</v>
      </c>
      <c r="C76" s="221" t="s">
        <v>232</v>
      </c>
      <c r="D76" s="221" t="s">
        <v>239</v>
      </c>
      <c r="E76" s="221" t="s">
        <v>467</v>
      </c>
      <c r="F76" s="221" t="s">
        <v>93</v>
      </c>
      <c r="G76" s="274">
        <f t="shared" si="3"/>
        <v>100</v>
      </c>
      <c r="H76" s="274">
        <f t="shared" si="3"/>
        <v>20</v>
      </c>
      <c r="I76" s="273">
        <f t="shared" si="3"/>
        <v>20</v>
      </c>
    </row>
    <row r="77" spans="1:9" ht="33" customHeight="1">
      <c r="A77" s="231" t="s">
        <v>468</v>
      </c>
      <c r="B77" s="220" t="s">
        <v>202</v>
      </c>
      <c r="C77" s="221" t="s">
        <v>232</v>
      </c>
      <c r="D77" s="221" t="s">
        <v>239</v>
      </c>
      <c r="E77" s="221" t="s">
        <v>469</v>
      </c>
      <c r="F77" s="221" t="s">
        <v>93</v>
      </c>
      <c r="G77" s="274">
        <f t="shared" si="3"/>
        <v>100</v>
      </c>
      <c r="H77" s="274">
        <f t="shared" si="3"/>
        <v>20</v>
      </c>
      <c r="I77" s="273">
        <f t="shared" si="3"/>
        <v>20</v>
      </c>
    </row>
    <row r="78" spans="1:9" ht="33" customHeight="1">
      <c r="A78" s="219" t="s">
        <v>78</v>
      </c>
      <c r="B78" s="220" t="s">
        <v>202</v>
      </c>
      <c r="C78" s="221" t="s">
        <v>232</v>
      </c>
      <c r="D78" s="221" t="s">
        <v>239</v>
      </c>
      <c r="E78" s="221" t="s">
        <v>469</v>
      </c>
      <c r="F78" s="223" t="s">
        <v>160</v>
      </c>
      <c r="G78" s="274">
        <f aca="true" t="shared" si="4" ref="G78:I79">G79</f>
        <v>100</v>
      </c>
      <c r="H78" s="274">
        <f t="shared" si="4"/>
        <v>20</v>
      </c>
      <c r="I78" s="273">
        <f t="shared" si="4"/>
        <v>20</v>
      </c>
    </row>
    <row r="79" spans="1:9" ht="33" customHeight="1">
      <c r="A79" s="218" t="s">
        <v>79</v>
      </c>
      <c r="B79" s="220" t="s">
        <v>202</v>
      </c>
      <c r="C79" s="221" t="s">
        <v>232</v>
      </c>
      <c r="D79" s="221" t="s">
        <v>239</v>
      </c>
      <c r="E79" s="221" t="s">
        <v>469</v>
      </c>
      <c r="F79" s="221" t="s">
        <v>80</v>
      </c>
      <c r="G79" s="274">
        <f t="shared" si="4"/>
        <v>100</v>
      </c>
      <c r="H79" s="274">
        <f t="shared" si="4"/>
        <v>20</v>
      </c>
      <c r="I79" s="273">
        <f t="shared" si="4"/>
        <v>20</v>
      </c>
    </row>
    <row r="80" spans="1:9" ht="33" customHeight="1">
      <c r="A80" s="222" t="s">
        <v>83</v>
      </c>
      <c r="B80" s="220" t="s">
        <v>202</v>
      </c>
      <c r="C80" s="221" t="s">
        <v>232</v>
      </c>
      <c r="D80" s="221" t="s">
        <v>239</v>
      </c>
      <c r="E80" s="221" t="s">
        <v>469</v>
      </c>
      <c r="F80" s="221" t="s">
        <v>84</v>
      </c>
      <c r="G80" s="274">
        <v>100</v>
      </c>
      <c r="H80" s="274">
        <v>20</v>
      </c>
      <c r="I80" s="273">
        <v>20</v>
      </c>
    </row>
    <row r="81" spans="1:9" ht="33" customHeight="1">
      <c r="A81" s="245" t="s">
        <v>470</v>
      </c>
      <c r="B81" s="220" t="s">
        <v>202</v>
      </c>
      <c r="C81" s="223" t="s">
        <v>232</v>
      </c>
      <c r="D81" s="223" t="s">
        <v>234</v>
      </c>
      <c r="E81" s="223" t="s">
        <v>446</v>
      </c>
      <c r="F81" s="223" t="s">
        <v>93</v>
      </c>
      <c r="G81" s="234">
        <f aca="true" t="shared" si="5" ref="G81:I84">SUM(G82)</f>
        <v>2</v>
      </c>
      <c r="H81" s="234">
        <f t="shared" si="5"/>
        <v>2</v>
      </c>
      <c r="I81" s="224">
        <f t="shared" si="5"/>
        <v>1</v>
      </c>
    </row>
    <row r="82" spans="1:9" ht="48.75" customHeight="1">
      <c r="A82" s="294" t="s">
        <v>386</v>
      </c>
      <c r="B82" s="220" t="s">
        <v>202</v>
      </c>
      <c r="C82" s="221" t="s">
        <v>232</v>
      </c>
      <c r="D82" s="221" t="s">
        <v>234</v>
      </c>
      <c r="E82" s="221" t="s">
        <v>471</v>
      </c>
      <c r="F82" s="221" t="s">
        <v>93</v>
      </c>
      <c r="G82" s="233">
        <f t="shared" si="5"/>
        <v>2</v>
      </c>
      <c r="H82" s="233">
        <f t="shared" si="5"/>
        <v>2</v>
      </c>
      <c r="I82" s="226">
        <f t="shared" si="5"/>
        <v>1</v>
      </c>
    </row>
    <row r="83" spans="1:9" ht="31.5">
      <c r="A83" s="218" t="s">
        <v>78</v>
      </c>
      <c r="B83" s="220" t="s">
        <v>202</v>
      </c>
      <c r="C83" s="221" t="s">
        <v>232</v>
      </c>
      <c r="D83" s="221" t="s">
        <v>234</v>
      </c>
      <c r="E83" s="221" t="s">
        <v>471</v>
      </c>
      <c r="F83" s="223" t="s">
        <v>160</v>
      </c>
      <c r="G83" s="234">
        <f t="shared" si="5"/>
        <v>2</v>
      </c>
      <c r="H83" s="234">
        <f t="shared" si="5"/>
        <v>2</v>
      </c>
      <c r="I83" s="224">
        <f t="shared" si="5"/>
        <v>1</v>
      </c>
    </row>
    <row r="84" spans="1:9" ht="31.5">
      <c r="A84" s="218" t="s">
        <v>79</v>
      </c>
      <c r="B84" s="220" t="s">
        <v>202</v>
      </c>
      <c r="C84" s="221" t="s">
        <v>232</v>
      </c>
      <c r="D84" s="221" t="s">
        <v>234</v>
      </c>
      <c r="E84" s="221" t="s">
        <v>471</v>
      </c>
      <c r="F84" s="221" t="s">
        <v>80</v>
      </c>
      <c r="G84" s="233">
        <f t="shared" si="5"/>
        <v>2</v>
      </c>
      <c r="H84" s="233">
        <f t="shared" si="5"/>
        <v>2</v>
      </c>
      <c r="I84" s="226">
        <f t="shared" si="5"/>
        <v>1</v>
      </c>
    </row>
    <row r="85" spans="1:9" ht="31.5">
      <c r="A85" s="222" t="s">
        <v>83</v>
      </c>
      <c r="B85" s="220" t="s">
        <v>202</v>
      </c>
      <c r="C85" s="221" t="s">
        <v>232</v>
      </c>
      <c r="D85" s="221" t="s">
        <v>234</v>
      </c>
      <c r="E85" s="221" t="s">
        <v>471</v>
      </c>
      <c r="F85" s="221" t="s">
        <v>84</v>
      </c>
      <c r="G85" s="233">
        <v>2</v>
      </c>
      <c r="H85" s="233">
        <v>2</v>
      </c>
      <c r="I85" s="226">
        <v>1</v>
      </c>
    </row>
    <row r="86" spans="1:9" ht="15.75">
      <c r="A86" s="236" t="s">
        <v>477</v>
      </c>
      <c r="B86" s="220" t="s">
        <v>202</v>
      </c>
      <c r="C86" s="237" t="s">
        <v>235</v>
      </c>
      <c r="D86" s="237" t="s">
        <v>365</v>
      </c>
      <c r="E86" s="237" t="s">
        <v>446</v>
      </c>
      <c r="F86" s="237" t="s">
        <v>93</v>
      </c>
      <c r="G86" s="234">
        <f>SUM(G91+G101+G105)</f>
        <v>400</v>
      </c>
      <c r="H86" s="234">
        <f>SUM(H91+H101+H105)</f>
        <v>123.6</v>
      </c>
      <c r="I86" s="224">
        <f>SUM(I91+I101+I105)</f>
        <v>50</v>
      </c>
    </row>
    <row r="87" spans="1:9" s="4" customFormat="1" ht="15.75" hidden="1">
      <c r="A87" s="70"/>
      <c r="B87" s="104"/>
      <c r="C87" s="21"/>
      <c r="D87" s="20"/>
      <c r="E87" s="20"/>
      <c r="F87" s="31"/>
      <c r="G87" s="154"/>
      <c r="H87" s="154"/>
      <c r="I87" s="128"/>
    </row>
    <row r="88" spans="1:9" s="4" customFormat="1" ht="15.75" hidden="1">
      <c r="A88" s="108" t="s">
        <v>145</v>
      </c>
      <c r="B88" s="104" t="s">
        <v>202</v>
      </c>
      <c r="C88" s="23" t="s">
        <v>235</v>
      </c>
      <c r="D88" s="23" t="s">
        <v>245</v>
      </c>
      <c r="E88" s="23"/>
      <c r="F88" s="39"/>
      <c r="G88" s="154"/>
      <c r="H88" s="154"/>
      <c r="I88" s="128"/>
    </row>
    <row r="89" spans="1:9" s="4" customFormat="1" ht="31.5" hidden="1">
      <c r="A89" s="70" t="s">
        <v>146</v>
      </c>
      <c r="B89" s="104" t="s">
        <v>202</v>
      </c>
      <c r="C89" s="20" t="s">
        <v>235</v>
      </c>
      <c r="D89" s="20" t="s">
        <v>245</v>
      </c>
      <c r="E89" s="109" t="s">
        <v>147</v>
      </c>
      <c r="F89" s="31"/>
      <c r="G89" s="154"/>
      <c r="H89" s="154"/>
      <c r="I89" s="128"/>
    </row>
    <row r="90" spans="1:9" s="4" customFormat="1" ht="18" hidden="1">
      <c r="A90" s="70" t="s">
        <v>148</v>
      </c>
      <c r="B90" s="104" t="s">
        <v>202</v>
      </c>
      <c r="C90" s="20" t="s">
        <v>235</v>
      </c>
      <c r="D90" s="20" t="s">
        <v>245</v>
      </c>
      <c r="E90" s="109" t="s">
        <v>147</v>
      </c>
      <c r="F90" s="31" t="s">
        <v>244</v>
      </c>
      <c r="G90" s="154"/>
      <c r="H90" s="154"/>
      <c r="I90" s="128"/>
    </row>
    <row r="91" spans="1:9" ht="0.75" customHeight="1">
      <c r="A91" s="245" t="s">
        <v>472</v>
      </c>
      <c r="B91" s="220" t="s">
        <v>202</v>
      </c>
      <c r="C91" s="223" t="s">
        <v>235</v>
      </c>
      <c r="D91" s="223" t="s">
        <v>243</v>
      </c>
      <c r="E91" s="223" t="s">
        <v>473</v>
      </c>
      <c r="F91" s="223" t="s">
        <v>93</v>
      </c>
      <c r="G91" s="234">
        <f aca="true" t="shared" si="6" ref="G91:I92">SUM(G92)</f>
        <v>0</v>
      </c>
      <c r="H91" s="234">
        <f t="shared" si="6"/>
        <v>0</v>
      </c>
      <c r="I91" s="224">
        <f t="shared" si="6"/>
        <v>0</v>
      </c>
    </row>
    <row r="92" spans="1:9" ht="78.75" hidden="1">
      <c r="A92" s="246" t="s">
        <v>474</v>
      </c>
      <c r="B92" s="220" t="s">
        <v>202</v>
      </c>
      <c r="C92" s="221" t="s">
        <v>235</v>
      </c>
      <c r="D92" s="221" t="s">
        <v>243</v>
      </c>
      <c r="E92" s="221" t="s">
        <v>475</v>
      </c>
      <c r="F92" s="221" t="s">
        <v>93</v>
      </c>
      <c r="G92" s="233">
        <f t="shared" si="6"/>
        <v>0</v>
      </c>
      <c r="H92" s="233">
        <f t="shared" si="6"/>
        <v>0</v>
      </c>
      <c r="I92" s="226">
        <f t="shared" si="6"/>
        <v>0</v>
      </c>
    </row>
    <row r="93" spans="1:9" ht="47.25" hidden="1">
      <c r="A93" s="247" t="s">
        <v>478</v>
      </c>
      <c r="B93" s="220" t="s">
        <v>202</v>
      </c>
      <c r="C93" s="225" t="s">
        <v>235</v>
      </c>
      <c r="D93" s="221" t="s">
        <v>243</v>
      </c>
      <c r="E93" s="225" t="s">
        <v>479</v>
      </c>
      <c r="F93" s="221" t="s">
        <v>93</v>
      </c>
      <c r="G93" s="233">
        <f>SUM(G100)</f>
        <v>0</v>
      </c>
      <c r="H93" s="233">
        <f>SUM(H100)</f>
        <v>0</v>
      </c>
      <c r="I93" s="226">
        <f>SUM(I100)</f>
        <v>0</v>
      </c>
    </row>
    <row r="94" spans="1:9" ht="0.75" customHeight="1" hidden="1">
      <c r="A94" s="231" t="s">
        <v>480</v>
      </c>
      <c r="B94" s="220" t="s">
        <v>202</v>
      </c>
      <c r="C94" s="221" t="s">
        <v>235</v>
      </c>
      <c r="D94" s="221" t="s">
        <v>243</v>
      </c>
      <c r="E94" s="221" t="s">
        <v>479</v>
      </c>
      <c r="F94" s="221" t="s">
        <v>481</v>
      </c>
      <c r="G94" s="233">
        <f>SUM(G95:G96)</f>
        <v>0</v>
      </c>
      <c r="H94" s="233">
        <f>SUM(H95:H96)</f>
        <v>0</v>
      </c>
      <c r="I94" s="226">
        <f>SUM(I95:I96)</f>
        <v>0</v>
      </c>
    </row>
    <row r="95" spans="1:9" ht="15.75" hidden="1">
      <c r="A95" s="70" t="s">
        <v>310</v>
      </c>
      <c r="B95" s="110" t="s">
        <v>202</v>
      </c>
      <c r="C95" s="15" t="s">
        <v>235</v>
      </c>
      <c r="D95" s="15" t="s">
        <v>243</v>
      </c>
      <c r="E95" s="15" t="s">
        <v>314</v>
      </c>
      <c r="F95" s="27"/>
      <c r="G95" s="206"/>
      <c r="H95" s="206"/>
      <c r="I95" s="126"/>
    </row>
    <row r="96" spans="1:9" ht="31.5" hidden="1">
      <c r="A96" s="70" t="s">
        <v>149</v>
      </c>
      <c r="B96" s="104" t="s">
        <v>202</v>
      </c>
      <c r="C96" s="15" t="s">
        <v>235</v>
      </c>
      <c r="D96" s="15" t="s">
        <v>243</v>
      </c>
      <c r="E96" s="15" t="s">
        <v>150</v>
      </c>
      <c r="F96" s="27"/>
      <c r="G96" s="206"/>
      <c r="H96" s="206"/>
      <c r="I96" s="126"/>
    </row>
    <row r="97" spans="1:9" ht="15.75" hidden="1">
      <c r="A97" s="70" t="s">
        <v>148</v>
      </c>
      <c r="B97" s="104" t="s">
        <v>202</v>
      </c>
      <c r="C97" s="15" t="s">
        <v>235</v>
      </c>
      <c r="D97" s="15" t="s">
        <v>243</v>
      </c>
      <c r="E97" s="15" t="s">
        <v>150</v>
      </c>
      <c r="F97" s="27" t="s">
        <v>244</v>
      </c>
      <c r="G97" s="206"/>
      <c r="H97" s="206"/>
      <c r="I97" s="126"/>
    </row>
    <row r="98" spans="1:9" ht="15.75" hidden="1">
      <c r="A98" s="70" t="s">
        <v>311</v>
      </c>
      <c r="B98" s="104" t="s">
        <v>202</v>
      </c>
      <c r="C98" s="15" t="s">
        <v>235</v>
      </c>
      <c r="D98" s="15" t="s">
        <v>243</v>
      </c>
      <c r="E98" s="15" t="s">
        <v>315</v>
      </c>
      <c r="F98" s="27"/>
      <c r="G98" s="206"/>
      <c r="H98" s="206"/>
      <c r="I98" s="126"/>
    </row>
    <row r="99" spans="1:9" ht="15.75" hidden="1">
      <c r="A99" s="70" t="s">
        <v>148</v>
      </c>
      <c r="B99" s="104" t="s">
        <v>202</v>
      </c>
      <c r="C99" s="15" t="s">
        <v>235</v>
      </c>
      <c r="D99" s="15" t="s">
        <v>243</v>
      </c>
      <c r="E99" s="15" t="s">
        <v>315</v>
      </c>
      <c r="F99" s="27" t="s">
        <v>244</v>
      </c>
      <c r="G99" s="206"/>
      <c r="H99" s="206"/>
      <c r="I99" s="126"/>
    </row>
    <row r="100" spans="1:9" ht="34.5" customHeight="1" hidden="1">
      <c r="A100" s="218" t="s">
        <v>482</v>
      </c>
      <c r="B100" s="220" t="s">
        <v>202</v>
      </c>
      <c r="C100" s="221" t="s">
        <v>235</v>
      </c>
      <c r="D100" s="221" t="s">
        <v>243</v>
      </c>
      <c r="E100" s="221" t="s">
        <v>479</v>
      </c>
      <c r="F100" s="221" t="s">
        <v>483</v>
      </c>
      <c r="G100" s="233">
        <v>0</v>
      </c>
      <c r="H100" s="233">
        <v>0</v>
      </c>
      <c r="I100" s="226">
        <v>0</v>
      </c>
    </row>
    <row r="101" spans="1:9" ht="0.75" customHeight="1" hidden="1">
      <c r="A101" s="245" t="s">
        <v>484</v>
      </c>
      <c r="B101" s="220" t="s">
        <v>202</v>
      </c>
      <c r="C101" s="223" t="s">
        <v>235</v>
      </c>
      <c r="D101" s="223" t="s">
        <v>243</v>
      </c>
      <c r="E101" s="223" t="s">
        <v>485</v>
      </c>
      <c r="F101" s="223" t="s">
        <v>93</v>
      </c>
      <c r="G101" s="234">
        <f aca="true" t="shared" si="7" ref="G101:I102">SUM(G102)</f>
        <v>0</v>
      </c>
      <c r="H101" s="234">
        <f t="shared" si="7"/>
        <v>0</v>
      </c>
      <c r="I101" s="224">
        <f t="shared" si="7"/>
        <v>0</v>
      </c>
    </row>
    <row r="102" spans="1:9" ht="29.25" customHeight="1" hidden="1">
      <c r="A102" s="219" t="s">
        <v>78</v>
      </c>
      <c r="B102" s="220" t="s">
        <v>202</v>
      </c>
      <c r="C102" s="248" t="s">
        <v>235</v>
      </c>
      <c r="D102" s="225" t="s">
        <v>243</v>
      </c>
      <c r="E102" s="223" t="s">
        <v>485</v>
      </c>
      <c r="F102" s="223" t="s">
        <v>160</v>
      </c>
      <c r="G102" s="234">
        <f t="shared" si="7"/>
        <v>0</v>
      </c>
      <c r="H102" s="234">
        <f t="shared" si="7"/>
        <v>0</v>
      </c>
      <c r="I102" s="224">
        <f t="shared" si="7"/>
        <v>0</v>
      </c>
    </row>
    <row r="103" spans="1:9" ht="30" customHeight="1" hidden="1">
      <c r="A103" s="218" t="s">
        <v>79</v>
      </c>
      <c r="B103" s="220" t="s">
        <v>202</v>
      </c>
      <c r="C103" s="248" t="s">
        <v>235</v>
      </c>
      <c r="D103" s="225" t="s">
        <v>243</v>
      </c>
      <c r="E103" s="221" t="s">
        <v>485</v>
      </c>
      <c r="F103" s="221" t="s">
        <v>80</v>
      </c>
      <c r="G103" s="233">
        <f>SUM(G104:G104)</f>
        <v>0</v>
      </c>
      <c r="H103" s="233">
        <f>SUM(H104:H104)</f>
        <v>0</v>
      </c>
      <c r="I103" s="226">
        <f>SUM(I104:I104)</f>
        <v>0</v>
      </c>
    </row>
    <row r="104" spans="1:9" ht="30" customHeight="1" hidden="1">
      <c r="A104" s="222" t="s">
        <v>83</v>
      </c>
      <c r="B104" s="220" t="s">
        <v>202</v>
      </c>
      <c r="C104" s="248" t="s">
        <v>235</v>
      </c>
      <c r="D104" s="225" t="s">
        <v>243</v>
      </c>
      <c r="E104" s="221" t="s">
        <v>485</v>
      </c>
      <c r="F104" s="221" t="s">
        <v>84</v>
      </c>
      <c r="G104" s="233">
        <v>0</v>
      </c>
      <c r="H104" s="233">
        <v>0</v>
      </c>
      <c r="I104" s="226">
        <v>0</v>
      </c>
    </row>
    <row r="105" spans="1:9" ht="18.75" customHeight="1">
      <c r="A105" s="311" t="s">
        <v>476</v>
      </c>
      <c r="B105" s="310" t="s">
        <v>202</v>
      </c>
      <c r="C105" s="303" t="s">
        <v>235</v>
      </c>
      <c r="D105" s="304" t="s">
        <v>239</v>
      </c>
      <c r="E105" s="303" t="s">
        <v>446</v>
      </c>
      <c r="F105" s="305" t="s">
        <v>93</v>
      </c>
      <c r="G105" s="318">
        <f>G106</f>
        <v>400</v>
      </c>
      <c r="H105" s="318">
        <f>H106</f>
        <v>123.6</v>
      </c>
      <c r="I105" s="324">
        <f>I106</f>
        <v>50</v>
      </c>
    </row>
    <row r="106" spans="1:9" ht="17.25" customHeight="1">
      <c r="A106" s="312" t="s">
        <v>336</v>
      </c>
      <c r="B106" s="310" t="s">
        <v>202</v>
      </c>
      <c r="C106" s="306" t="s">
        <v>235</v>
      </c>
      <c r="D106" s="307" t="s">
        <v>239</v>
      </c>
      <c r="E106" s="306" t="s">
        <v>337</v>
      </c>
      <c r="F106" s="308" t="s">
        <v>93</v>
      </c>
      <c r="G106" s="233">
        <f aca="true" t="shared" si="8" ref="G106:I107">SUM(G107)</f>
        <v>400</v>
      </c>
      <c r="H106" s="233">
        <f t="shared" si="8"/>
        <v>123.6</v>
      </c>
      <c r="I106" s="226">
        <f t="shared" si="8"/>
        <v>50</v>
      </c>
    </row>
    <row r="107" spans="1:9" ht="20.25" customHeight="1">
      <c r="A107" s="222" t="s">
        <v>338</v>
      </c>
      <c r="B107" s="310" t="s">
        <v>202</v>
      </c>
      <c r="C107" s="306" t="s">
        <v>235</v>
      </c>
      <c r="D107" s="307" t="s">
        <v>239</v>
      </c>
      <c r="E107" s="306" t="s">
        <v>339</v>
      </c>
      <c r="F107" s="308" t="s">
        <v>93</v>
      </c>
      <c r="G107" s="234">
        <f t="shared" si="8"/>
        <v>400</v>
      </c>
      <c r="H107" s="234">
        <f t="shared" si="8"/>
        <v>123.6</v>
      </c>
      <c r="I107" s="224">
        <f t="shared" si="8"/>
        <v>50</v>
      </c>
    </row>
    <row r="108" spans="1:9" ht="30" customHeight="1">
      <c r="A108" s="229" t="s">
        <v>340</v>
      </c>
      <c r="B108" s="310" t="s">
        <v>202</v>
      </c>
      <c r="C108" s="306" t="s">
        <v>235</v>
      </c>
      <c r="D108" s="307" t="s">
        <v>239</v>
      </c>
      <c r="E108" s="306" t="s">
        <v>341</v>
      </c>
      <c r="F108" s="308" t="s">
        <v>93</v>
      </c>
      <c r="G108" s="233">
        <f>SUM(G109:G109)</f>
        <v>400</v>
      </c>
      <c r="H108" s="233">
        <f>SUM(H109:H109)</f>
        <v>123.6</v>
      </c>
      <c r="I108" s="226">
        <f>SUM(I109:I109)</f>
        <v>50</v>
      </c>
    </row>
    <row r="109" spans="1:9" ht="21" customHeight="1">
      <c r="A109" s="14" t="s">
        <v>78</v>
      </c>
      <c r="B109" s="310" t="s">
        <v>202</v>
      </c>
      <c r="C109" s="306" t="s">
        <v>235</v>
      </c>
      <c r="D109" s="307" t="s">
        <v>239</v>
      </c>
      <c r="E109" s="306" t="s">
        <v>341</v>
      </c>
      <c r="F109" s="307" t="s">
        <v>160</v>
      </c>
      <c r="G109" s="234">
        <f aca="true" t="shared" si="9" ref="G109:I110">SUM(G110)</f>
        <v>400</v>
      </c>
      <c r="H109" s="234">
        <f t="shared" si="9"/>
        <v>123.6</v>
      </c>
      <c r="I109" s="224">
        <f t="shared" si="9"/>
        <v>50</v>
      </c>
    </row>
    <row r="110" spans="1:9" ht="28.5" customHeight="1">
      <c r="A110" s="14" t="s">
        <v>79</v>
      </c>
      <c r="B110" s="310" t="s">
        <v>202</v>
      </c>
      <c r="C110" s="306" t="s">
        <v>235</v>
      </c>
      <c r="D110" s="307" t="s">
        <v>239</v>
      </c>
      <c r="E110" s="306" t="s">
        <v>341</v>
      </c>
      <c r="F110" s="307" t="s">
        <v>80</v>
      </c>
      <c r="G110" s="233">
        <f t="shared" si="9"/>
        <v>400</v>
      </c>
      <c r="H110" s="233">
        <f t="shared" si="9"/>
        <v>123.6</v>
      </c>
      <c r="I110" s="226">
        <f t="shared" si="9"/>
        <v>50</v>
      </c>
    </row>
    <row r="111" spans="1:9" ht="32.25" customHeight="1">
      <c r="A111" s="229" t="s">
        <v>83</v>
      </c>
      <c r="B111" s="310" t="s">
        <v>202</v>
      </c>
      <c r="C111" s="306" t="s">
        <v>235</v>
      </c>
      <c r="D111" s="307" t="s">
        <v>239</v>
      </c>
      <c r="E111" s="306" t="s">
        <v>341</v>
      </c>
      <c r="F111" s="307" t="s">
        <v>84</v>
      </c>
      <c r="G111" s="233">
        <v>400</v>
      </c>
      <c r="H111" s="233">
        <v>123.6</v>
      </c>
      <c r="I111" s="226">
        <v>50</v>
      </c>
    </row>
    <row r="112" spans="1:9" s="120" customFormat="1" ht="15" customHeight="1">
      <c r="A112" s="236" t="s">
        <v>488</v>
      </c>
      <c r="B112" s="220" t="s">
        <v>202</v>
      </c>
      <c r="C112" s="223" t="s">
        <v>245</v>
      </c>
      <c r="D112" s="223" t="s">
        <v>365</v>
      </c>
      <c r="E112" s="249" t="s">
        <v>446</v>
      </c>
      <c r="F112" s="223" t="s">
        <v>93</v>
      </c>
      <c r="G112" s="243">
        <f>G126+G137</f>
        <v>2026</v>
      </c>
      <c r="H112" s="243">
        <f>H126+H137</f>
        <v>1812</v>
      </c>
      <c r="I112" s="243">
        <f>I126+I137</f>
        <v>286</v>
      </c>
    </row>
    <row r="113" spans="1:10" ht="0.75" customHeight="1" hidden="1">
      <c r="A113" s="111" t="s">
        <v>211</v>
      </c>
      <c r="B113" s="104" t="s">
        <v>202</v>
      </c>
      <c r="C113" s="26" t="s">
        <v>210</v>
      </c>
      <c r="D113" s="32" t="s">
        <v>188</v>
      </c>
      <c r="E113" s="19"/>
      <c r="F113" s="28"/>
      <c r="G113" s="209">
        <f>G114</f>
        <v>0</v>
      </c>
      <c r="H113" s="209">
        <f>H114</f>
        <v>0</v>
      </c>
      <c r="I113" s="127">
        <f>I114</f>
        <v>0</v>
      </c>
      <c r="J113" s="119"/>
    </row>
    <row r="114" spans="1:10" ht="15.75" hidden="1">
      <c r="A114" s="112" t="s">
        <v>216</v>
      </c>
      <c r="B114" s="104" t="s">
        <v>202</v>
      </c>
      <c r="C114" s="13" t="s">
        <v>210</v>
      </c>
      <c r="D114" s="17" t="s">
        <v>188</v>
      </c>
      <c r="E114" s="16">
        <v>3500000</v>
      </c>
      <c r="F114" s="38"/>
      <c r="G114" s="205">
        <f>G115+G117+G121+G124</f>
        <v>0</v>
      </c>
      <c r="H114" s="205">
        <f>H115+H117+H121+H124</f>
        <v>0</v>
      </c>
      <c r="I114" s="125">
        <f>I115+I117+I121+I124</f>
        <v>0</v>
      </c>
      <c r="J114" s="119"/>
    </row>
    <row r="115" spans="1:10" ht="39" hidden="1">
      <c r="A115" s="29" t="s">
        <v>271</v>
      </c>
      <c r="B115" s="104" t="s">
        <v>202</v>
      </c>
      <c r="C115" s="15" t="s">
        <v>245</v>
      </c>
      <c r="D115" s="15" t="s">
        <v>233</v>
      </c>
      <c r="E115" s="34" t="s">
        <v>275</v>
      </c>
      <c r="F115" s="27"/>
      <c r="G115" s="206">
        <f>G116</f>
        <v>0</v>
      </c>
      <c r="H115" s="206">
        <f>H116</f>
        <v>0</v>
      </c>
      <c r="I115" s="126">
        <f>I116</f>
        <v>0</v>
      </c>
      <c r="J115" s="119"/>
    </row>
    <row r="116" spans="1:10" ht="15.75" hidden="1">
      <c r="A116" s="29" t="s">
        <v>272</v>
      </c>
      <c r="B116" s="104" t="s">
        <v>202</v>
      </c>
      <c r="C116" s="15" t="s">
        <v>245</v>
      </c>
      <c r="D116" s="15" t="s">
        <v>233</v>
      </c>
      <c r="E116" s="34" t="s">
        <v>275</v>
      </c>
      <c r="F116" s="35" t="s">
        <v>242</v>
      </c>
      <c r="G116" s="208"/>
      <c r="H116" s="208"/>
      <c r="I116" s="129"/>
      <c r="J116" s="119"/>
    </row>
    <row r="117" spans="1:10" ht="39" hidden="1">
      <c r="A117" s="29" t="s">
        <v>152</v>
      </c>
      <c r="B117" s="104" t="s">
        <v>202</v>
      </c>
      <c r="C117" s="15" t="s">
        <v>245</v>
      </c>
      <c r="D117" s="15" t="s">
        <v>233</v>
      </c>
      <c r="E117" s="34" t="s">
        <v>153</v>
      </c>
      <c r="F117" s="35"/>
      <c r="G117" s="208">
        <f aca="true" t="shared" si="10" ref="G117:I119">G118</f>
        <v>0</v>
      </c>
      <c r="H117" s="208">
        <f t="shared" si="10"/>
        <v>0</v>
      </c>
      <c r="I117" s="129">
        <f t="shared" si="10"/>
        <v>0</v>
      </c>
      <c r="J117" s="119"/>
    </row>
    <row r="118" spans="1:10" ht="64.5" hidden="1">
      <c r="A118" s="29" t="s">
        <v>154</v>
      </c>
      <c r="B118" s="104" t="s">
        <v>202</v>
      </c>
      <c r="C118" s="15" t="s">
        <v>245</v>
      </c>
      <c r="D118" s="15" t="s">
        <v>233</v>
      </c>
      <c r="E118" s="34" t="s">
        <v>276</v>
      </c>
      <c r="F118" s="35"/>
      <c r="G118" s="208">
        <f t="shared" si="10"/>
        <v>0</v>
      </c>
      <c r="H118" s="208">
        <f t="shared" si="10"/>
        <v>0</v>
      </c>
      <c r="I118" s="129">
        <f t="shared" si="10"/>
        <v>0</v>
      </c>
      <c r="J118" s="119"/>
    </row>
    <row r="119" spans="1:10" ht="50.25" customHeight="1" hidden="1">
      <c r="A119" s="29" t="s">
        <v>155</v>
      </c>
      <c r="B119" s="104" t="s">
        <v>202</v>
      </c>
      <c r="C119" s="15" t="s">
        <v>245</v>
      </c>
      <c r="D119" s="15" t="s">
        <v>233</v>
      </c>
      <c r="E119" s="34" t="s">
        <v>277</v>
      </c>
      <c r="F119" s="35"/>
      <c r="G119" s="208">
        <f t="shared" si="10"/>
        <v>0</v>
      </c>
      <c r="H119" s="208">
        <f t="shared" si="10"/>
        <v>0</v>
      </c>
      <c r="I119" s="129">
        <f t="shared" si="10"/>
        <v>0</v>
      </c>
      <c r="J119" s="119"/>
    </row>
    <row r="120" spans="1:10" ht="15.75" hidden="1">
      <c r="A120" s="29" t="s">
        <v>273</v>
      </c>
      <c r="B120" s="104" t="s">
        <v>202</v>
      </c>
      <c r="C120" s="15" t="s">
        <v>245</v>
      </c>
      <c r="D120" s="15" t="s">
        <v>233</v>
      </c>
      <c r="E120" s="34" t="s">
        <v>277</v>
      </c>
      <c r="F120" s="35" t="s">
        <v>242</v>
      </c>
      <c r="G120" s="208"/>
      <c r="H120" s="208"/>
      <c r="I120" s="129"/>
      <c r="J120" s="119"/>
    </row>
    <row r="121" spans="1:10" ht="39" hidden="1">
      <c r="A121" s="29" t="s">
        <v>156</v>
      </c>
      <c r="B121" s="104" t="s">
        <v>202</v>
      </c>
      <c r="C121" s="19" t="s">
        <v>245</v>
      </c>
      <c r="D121" s="19" t="s">
        <v>233</v>
      </c>
      <c r="E121" s="36" t="s">
        <v>278</v>
      </c>
      <c r="F121" s="37"/>
      <c r="G121" s="207">
        <f aca="true" t="shared" si="11" ref="G121:I122">G122</f>
        <v>0</v>
      </c>
      <c r="H121" s="207">
        <f t="shared" si="11"/>
        <v>0</v>
      </c>
      <c r="I121" s="130">
        <f t="shared" si="11"/>
        <v>0</v>
      </c>
      <c r="J121" s="119"/>
    </row>
    <row r="122" spans="1:10" ht="26.25" hidden="1">
      <c r="A122" s="29" t="s">
        <v>157</v>
      </c>
      <c r="B122" s="104" t="s">
        <v>202</v>
      </c>
      <c r="C122" s="18" t="s">
        <v>245</v>
      </c>
      <c r="D122" s="18" t="s">
        <v>233</v>
      </c>
      <c r="E122" s="34" t="s">
        <v>279</v>
      </c>
      <c r="F122" s="33"/>
      <c r="G122" s="206">
        <f t="shared" si="11"/>
        <v>0</v>
      </c>
      <c r="H122" s="206">
        <f t="shared" si="11"/>
        <v>0</v>
      </c>
      <c r="I122" s="126">
        <f t="shared" si="11"/>
        <v>0</v>
      </c>
      <c r="J122" s="119"/>
    </row>
    <row r="123" spans="1:10" ht="15.75" hidden="1">
      <c r="A123" s="29" t="s">
        <v>272</v>
      </c>
      <c r="B123" s="104" t="s">
        <v>202</v>
      </c>
      <c r="C123" s="18" t="s">
        <v>245</v>
      </c>
      <c r="D123" s="18" t="s">
        <v>233</v>
      </c>
      <c r="E123" s="34" t="s">
        <v>279</v>
      </c>
      <c r="F123" s="35" t="s">
        <v>242</v>
      </c>
      <c r="G123" s="208"/>
      <c r="H123" s="208"/>
      <c r="I123" s="129"/>
      <c r="J123" s="119"/>
    </row>
    <row r="124" spans="1:10" ht="26.25" hidden="1">
      <c r="A124" s="29" t="s">
        <v>159</v>
      </c>
      <c r="B124" s="104" t="s">
        <v>202</v>
      </c>
      <c r="C124" s="18" t="s">
        <v>245</v>
      </c>
      <c r="D124" s="18" t="s">
        <v>233</v>
      </c>
      <c r="E124" s="34" t="s">
        <v>280</v>
      </c>
      <c r="F124" s="35"/>
      <c r="G124" s="208">
        <f>G125</f>
        <v>0</v>
      </c>
      <c r="H124" s="208">
        <f>H125</f>
        <v>0</v>
      </c>
      <c r="I124" s="129">
        <f>I125</f>
        <v>0</v>
      </c>
      <c r="J124" s="119"/>
    </row>
    <row r="125" spans="1:10" ht="31.5" hidden="1">
      <c r="A125" s="107" t="s">
        <v>237</v>
      </c>
      <c r="B125" s="104" t="s">
        <v>202</v>
      </c>
      <c r="C125" s="18" t="s">
        <v>245</v>
      </c>
      <c r="D125" s="18" t="s">
        <v>233</v>
      </c>
      <c r="E125" s="34" t="s">
        <v>280</v>
      </c>
      <c r="F125" s="35" t="s">
        <v>238</v>
      </c>
      <c r="G125" s="208"/>
      <c r="H125" s="208"/>
      <c r="I125" s="129"/>
      <c r="J125" s="119"/>
    </row>
    <row r="126" spans="1:10" ht="15.75" customHeight="1">
      <c r="A126" s="111" t="s">
        <v>281</v>
      </c>
      <c r="B126" s="327" t="s">
        <v>202</v>
      </c>
      <c r="C126" s="339" t="s">
        <v>210</v>
      </c>
      <c r="D126" s="340" t="s">
        <v>192</v>
      </c>
      <c r="E126" s="249" t="s">
        <v>446</v>
      </c>
      <c r="F126" s="223" t="s">
        <v>93</v>
      </c>
      <c r="G126" s="320">
        <f>G127</f>
        <v>100</v>
      </c>
      <c r="H126" s="209">
        <f>H127</f>
        <v>0</v>
      </c>
      <c r="I126" s="127">
        <f>I127</f>
        <v>0</v>
      </c>
      <c r="J126" s="119"/>
    </row>
    <row r="127" spans="1:10" ht="28.5" customHeight="1">
      <c r="A127" s="70" t="s">
        <v>486</v>
      </c>
      <c r="B127" s="327" t="s">
        <v>202</v>
      </c>
      <c r="C127" s="223" t="s">
        <v>245</v>
      </c>
      <c r="D127" s="223" t="s">
        <v>252</v>
      </c>
      <c r="E127" s="223" t="s">
        <v>487</v>
      </c>
      <c r="F127" s="237" t="s">
        <v>93</v>
      </c>
      <c r="G127" s="318">
        <f>G128+G131+G134</f>
        <v>100</v>
      </c>
      <c r="H127" s="154">
        <f>H128+H131+H134</f>
        <v>0</v>
      </c>
      <c r="I127" s="128">
        <f>I128+I131+I134</f>
        <v>0</v>
      </c>
      <c r="J127" s="119"/>
    </row>
    <row r="128" spans="1:10" s="4" customFormat="1" ht="30.75" customHeight="1">
      <c r="A128" s="14" t="s">
        <v>429</v>
      </c>
      <c r="B128" s="327" t="s">
        <v>202</v>
      </c>
      <c r="C128" s="248" t="s">
        <v>245</v>
      </c>
      <c r="D128" s="225" t="s">
        <v>252</v>
      </c>
      <c r="E128" s="221" t="s">
        <v>158</v>
      </c>
      <c r="F128" s="221" t="s">
        <v>483</v>
      </c>
      <c r="G128" s="318">
        <v>100</v>
      </c>
      <c r="H128" s="206">
        <f>H129</f>
        <v>0</v>
      </c>
      <c r="I128" s="126">
        <f>I129</f>
        <v>0</v>
      </c>
      <c r="J128" s="119"/>
    </row>
    <row r="129" spans="1:10" s="4" customFormat="1" ht="24.75" customHeight="1" hidden="1">
      <c r="A129" s="29" t="s">
        <v>272</v>
      </c>
      <c r="B129" s="104" t="s">
        <v>202</v>
      </c>
      <c r="C129" s="25" t="s">
        <v>210</v>
      </c>
      <c r="D129" s="24" t="s">
        <v>192</v>
      </c>
      <c r="E129" s="34" t="s">
        <v>305</v>
      </c>
      <c r="F129" s="35" t="s">
        <v>242</v>
      </c>
      <c r="G129" s="208">
        <f>G130</f>
        <v>0</v>
      </c>
      <c r="H129" s="208">
        <f>H130</f>
        <v>0</v>
      </c>
      <c r="I129" s="129">
        <f>I130</f>
        <v>0</v>
      </c>
      <c r="J129" s="119"/>
    </row>
    <row r="130" spans="1:10" s="4" customFormat="1" ht="24" customHeight="1" hidden="1">
      <c r="A130" s="29" t="s">
        <v>274</v>
      </c>
      <c r="B130" s="104" t="s">
        <v>202</v>
      </c>
      <c r="C130" s="25" t="s">
        <v>210</v>
      </c>
      <c r="D130" s="24" t="s">
        <v>192</v>
      </c>
      <c r="E130" s="34" t="s">
        <v>305</v>
      </c>
      <c r="F130" s="35" t="s">
        <v>242</v>
      </c>
      <c r="G130" s="208"/>
      <c r="H130" s="208"/>
      <c r="I130" s="129"/>
      <c r="J130" s="119"/>
    </row>
    <row r="131" spans="1:10" s="4" customFormat="1" ht="22.5" customHeight="1" hidden="1">
      <c r="A131" s="29" t="s">
        <v>300</v>
      </c>
      <c r="B131" s="104" t="s">
        <v>202</v>
      </c>
      <c r="C131" s="25" t="s">
        <v>210</v>
      </c>
      <c r="D131" s="24" t="s">
        <v>192</v>
      </c>
      <c r="E131" s="34" t="s">
        <v>306</v>
      </c>
      <c r="F131" s="27"/>
      <c r="G131" s="206">
        <f aca="true" t="shared" si="12" ref="G131:I132">G132</f>
        <v>0</v>
      </c>
      <c r="H131" s="206">
        <f t="shared" si="12"/>
        <v>0</v>
      </c>
      <c r="I131" s="126">
        <f t="shared" si="12"/>
        <v>0</v>
      </c>
      <c r="J131" s="119"/>
    </row>
    <row r="132" spans="1:10" s="4" customFormat="1" ht="21.75" customHeight="1" hidden="1">
      <c r="A132" s="29" t="s">
        <v>301</v>
      </c>
      <c r="B132" s="104" t="s">
        <v>202</v>
      </c>
      <c r="C132" s="25" t="s">
        <v>210</v>
      </c>
      <c r="D132" s="24" t="s">
        <v>192</v>
      </c>
      <c r="E132" s="34" t="s">
        <v>306</v>
      </c>
      <c r="F132" s="35" t="s">
        <v>242</v>
      </c>
      <c r="G132" s="208">
        <f t="shared" si="12"/>
        <v>0</v>
      </c>
      <c r="H132" s="208">
        <f t="shared" si="12"/>
        <v>0</v>
      </c>
      <c r="I132" s="129">
        <f t="shared" si="12"/>
        <v>0</v>
      </c>
      <c r="J132" s="119"/>
    </row>
    <row r="133" spans="1:10" s="4" customFormat="1" ht="24" customHeight="1" hidden="1">
      <c r="A133" s="29" t="s">
        <v>274</v>
      </c>
      <c r="B133" s="104" t="s">
        <v>202</v>
      </c>
      <c r="C133" s="25" t="s">
        <v>210</v>
      </c>
      <c r="D133" s="24" t="s">
        <v>192</v>
      </c>
      <c r="E133" s="34" t="s">
        <v>306</v>
      </c>
      <c r="F133" s="35" t="s">
        <v>242</v>
      </c>
      <c r="G133" s="208"/>
      <c r="H133" s="208"/>
      <c r="I133" s="129"/>
      <c r="J133" s="119"/>
    </row>
    <row r="134" spans="1:10" s="4" customFormat="1" ht="24" customHeight="1" hidden="1">
      <c r="A134" s="113" t="s">
        <v>302</v>
      </c>
      <c r="B134" s="104" t="s">
        <v>202</v>
      </c>
      <c r="C134" s="24" t="s">
        <v>245</v>
      </c>
      <c r="D134" s="24" t="s">
        <v>252</v>
      </c>
      <c r="E134" s="34" t="s">
        <v>307</v>
      </c>
      <c r="F134" s="35"/>
      <c r="G134" s="208">
        <f aca="true" t="shared" si="13" ref="G134:I135">G135</f>
        <v>0</v>
      </c>
      <c r="H134" s="208">
        <f t="shared" si="13"/>
        <v>0</v>
      </c>
      <c r="I134" s="129">
        <f t="shared" si="13"/>
        <v>0</v>
      </c>
      <c r="J134" s="119"/>
    </row>
    <row r="135" spans="1:10" s="4" customFormat="1" ht="26.25" customHeight="1" hidden="1">
      <c r="A135" s="114" t="s">
        <v>301</v>
      </c>
      <c r="B135" s="104" t="s">
        <v>202</v>
      </c>
      <c r="C135" s="24" t="s">
        <v>245</v>
      </c>
      <c r="D135" s="24" t="s">
        <v>252</v>
      </c>
      <c r="E135" s="34" t="s">
        <v>307</v>
      </c>
      <c r="F135" s="35" t="s">
        <v>242</v>
      </c>
      <c r="G135" s="208">
        <f t="shared" si="13"/>
        <v>0</v>
      </c>
      <c r="H135" s="208">
        <f t="shared" si="13"/>
        <v>0</v>
      </c>
      <c r="I135" s="129">
        <f t="shared" si="13"/>
        <v>0</v>
      </c>
      <c r="J135" s="119"/>
    </row>
    <row r="136" spans="1:10" s="4" customFormat="1" ht="27" customHeight="1" hidden="1">
      <c r="A136" s="115" t="s">
        <v>303</v>
      </c>
      <c r="B136" s="104" t="s">
        <v>202</v>
      </c>
      <c r="C136" s="24" t="s">
        <v>245</v>
      </c>
      <c r="D136" s="24" t="s">
        <v>252</v>
      </c>
      <c r="E136" s="34" t="s">
        <v>307</v>
      </c>
      <c r="F136" s="35" t="s">
        <v>242</v>
      </c>
      <c r="G136" s="208"/>
      <c r="H136" s="208"/>
      <c r="I136" s="129"/>
      <c r="J136" s="119"/>
    </row>
    <row r="137" spans="1:10" ht="15.75">
      <c r="A137" s="242" t="s">
        <v>246</v>
      </c>
      <c r="B137" s="220" t="s">
        <v>202</v>
      </c>
      <c r="C137" s="223" t="s">
        <v>245</v>
      </c>
      <c r="D137" s="223" t="s">
        <v>232</v>
      </c>
      <c r="E137" s="223" t="s">
        <v>446</v>
      </c>
      <c r="F137" s="223" t="s">
        <v>93</v>
      </c>
      <c r="G137" s="258">
        <f>G138</f>
        <v>1926</v>
      </c>
      <c r="H137" s="258">
        <f>H138</f>
        <v>1812</v>
      </c>
      <c r="I137" s="243">
        <f>I138</f>
        <v>286</v>
      </c>
      <c r="J137" s="119"/>
    </row>
    <row r="138" spans="1:10" ht="15.75">
      <c r="A138" s="242" t="s">
        <v>246</v>
      </c>
      <c r="B138" s="220" t="s">
        <v>202</v>
      </c>
      <c r="C138" s="223" t="s">
        <v>245</v>
      </c>
      <c r="D138" s="223" t="s">
        <v>232</v>
      </c>
      <c r="E138" s="223" t="s">
        <v>489</v>
      </c>
      <c r="F138" s="223" t="s">
        <v>93</v>
      </c>
      <c r="G138" s="243">
        <f>G139+G143+G147+G151</f>
        <v>1926</v>
      </c>
      <c r="H138" s="243">
        <f>H139+H143+H147+H151</f>
        <v>1812</v>
      </c>
      <c r="I138" s="243">
        <f>I139+I143+I147+I151</f>
        <v>286</v>
      </c>
      <c r="J138" s="119"/>
    </row>
    <row r="139" spans="1:10" ht="15.75">
      <c r="A139" s="245" t="s">
        <v>247</v>
      </c>
      <c r="B139" s="220" t="s">
        <v>202</v>
      </c>
      <c r="C139" s="223" t="s">
        <v>245</v>
      </c>
      <c r="D139" s="223" t="s">
        <v>232</v>
      </c>
      <c r="E139" s="223" t="s">
        <v>490</v>
      </c>
      <c r="F139" s="223" t="s">
        <v>93</v>
      </c>
      <c r="G139" s="234">
        <f>SUM(G141)</f>
        <v>1106</v>
      </c>
      <c r="H139" s="234">
        <f>SUM(H141)</f>
        <v>1050</v>
      </c>
      <c r="I139" s="224">
        <f>SUM(I141)</f>
        <v>173</v>
      </c>
      <c r="J139" s="119"/>
    </row>
    <row r="140" spans="1:10" ht="31.5">
      <c r="A140" s="218" t="s">
        <v>78</v>
      </c>
      <c r="B140" s="220" t="s">
        <v>202</v>
      </c>
      <c r="C140" s="221" t="s">
        <v>245</v>
      </c>
      <c r="D140" s="221" t="s">
        <v>232</v>
      </c>
      <c r="E140" s="221" t="s">
        <v>490</v>
      </c>
      <c r="F140" s="223" t="s">
        <v>160</v>
      </c>
      <c r="G140" s="233">
        <f aca="true" t="shared" si="14" ref="G140:I141">SUM(G141)</f>
        <v>1106</v>
      </c>
      <c r="H140" s="233">
        <f t="shared" si="14"/>
        <v>1050</v>
      </c>
      <c r="I140" s="226">
        <f t="shared" si="14"/>
        <v>173</v>
      </c>
      <c r="J140" s="119"/>
    </row>
    <row r="141" spans="1:10" ht="31.5">
      <c r="A141" s="218" t="s">
        <v>79</v>
      </c>
      <c r="B141" s="220" t="s">
        <v>202</v>
      </c>
      <c r="C141" s="221" t="s">
        <v>245</v>
      </c>
      <c r="D141" s="221" t="s">
        <v>232</v>
      </c>
      <c r="E141" s="221" t="s">
        <v>490</v>
      </c>
      <c r="F141" s="221" t="s">
        <v>80</v>
      </c>
      <c r="G141" s="233">
        <f t="shared" si="14"/>
        <v>1106</v>
      </c>
      <c r="H141" s="233">
        <f t="shared" si="14"/>
        <v>1050</v>
      </c>
      <c r="I141" s="226">
        <f t="shared" si="14"/>
        <v>173</v>
      </c>
      <c r="J141" s="119"/>
    </row>
    <row r="142" spans="1:10" ht="30.75" customHeight="1">
      <c r="A142" s="222" t="s">
        <v>83</v>
      </c>
      <c r="B142" s="220" t="s">
        <v>202</v>
      </c>
      <c r="C142" s="221" t="s">
        <v>245</v>
      </c>
      <c r="D142" s="221" t="s">
        <v>232</v>
      </c>
      <c r="E142" s="221" t="s">
        <v>490</v>
      </c>
      <c r="F142" s="221" t="s">
        <v>84</v>
      </c>
      <c r="G142" s="233">
        <v>1106</v>
      </c>
      <c r="H142" s="233">
        <v>1050</v>
      </c>
      <c r="I142" s="226">
        <v>173</v>
      </c>
      <c r="J142" s="119"/>
    </row>
    <row r="143" spans="1:10" ht="15.75">
      <c r="A143" s="242" t="s">
        <v>248</v>
      </c>
      <c r="B143" s="220" t="s">
        <v>202</v>
      </c>
      <c r="C143" s="223" t="s">
        <v>245</v>
      </c>
      <c r="D143" s="223" t="s">
        <v>232</v>
      </c>
      <c r="E143" s="223" t="s">
        <v>493</v>
      </c>
      <c r="F143" s="223" t="s">
        <v>93</v>
      </c>
      <c r="G143" s="234">
        <f aca="true" t="shared" si="15" ref="G143:I144">SUM(G144)</f>
        <v>10</v>
      </c>
      <c r="H143" s="234">
        <f t="shared" si="15"/>
        <v>10</v>
      </c>
      <c r="I143" s="224">
        <f t="shared" si="15"/>
        <v>10</v>
      </c>
      <c r="J143" s="119"/>
    </row>
    <row r="144" spans="1:10" ht="31.5">
      <c r="A144" s="218" t="s">
        <v>78</v>
      </c>
      <c r="B144" s="220" t="s">
        <v>202</v>
      </c>
      <c r="C144" s="221" t="s">
        <v>245</v>
      </c>
      <c r="D144" s="221" t="s">
        <v>232</v>
      </c>
      <c r="E144" s="221" t="s">
        <v>493</v>
      </c>
      <c r="F144" s="223" t="s">
        <v>160</v>
      </c>
      <c r="G144" s="234">
        <f t="shared" si="15"/>
        <v>10</v>
      </c>
      <c r="H144" s="234">
        <f t="shared" si="15"/>
        <v>10</v>
      </c>
      <c r="I144" s="224">
        <f t="shared" si="15"/>
        <v>10</v>
      </c>
      <c r="J144" s="119"/>
    </row>
    <row r="145" spans="1:10" ht="31.5">
      <c r="A145" s="218" t="s">
        <v>79</v>
      </c>
      <c r="B145" s="220" t="s">
        <v>202</v>
      </c>
      <c r="C145" s="221" t="s">
        <v>245</v>
      </c>
      <c r="D145" s="221" t="s">
        <v>232</v>
      </c>
      <c r="E145" s="221" t="s">
        <v>493</v>
      </c>
      <c r="F145" s="221" t="s">
        <v>80</v>
      </c>
      <c r="G145" s="233">
        <f>SUM(G146:G146)</f>
        <v>10</v>
      </c>
      <c r="H145" s="233">
        <f>SUM(H146:H146)</f>
        <v>10</v>
      </c>
      <c r="I145" s="226">
        <f>SUM(I146:I146)</f>
        <v>10</v>
      </c>
      <c r="J145" s="119"/>
    </row>
    <row r="146" spans="1:10" ht="30">
      <c r="A146" s="229" t="s">
        <v>83</v>
      </c>
      <c r="B146" s="220" t="s">
        <v>202</v>
      </c>
      <c r="C146" s="221" t="s">
        <v>245</v>
      </c>
      <c r="D146" s="221" t="s">
        <v>232</v>
      </c>
      <c r="E146" s="221" t="s">
        <v>493</v>
      </c>
      <c r="F146" s="221" t="s">
        <v>84</v>
      </c>
      <c r="G146" s="233">
        <v>10</v>
      </c>
      <c r="H146" s="233">
        <v>10</v>
      </c>
      <c r="I146" s="226">
        <v>10</v>
      </c>
      <c r="J146" s="119"/>
    </row>
    <row r="147" spans="1:10" ht="15.75">
      <c r="A147" s="242" t="s">
        <v>249</v>
      </c>
      <c r="B147" s="220" t="s">
        <v>202</v>
      </c>
      <c r="C147" s="223" t="s">
        <v>245</v>
      </c>
      <c r="D147" s="223" t="s">
        <v>232</v>
      </c>
      <c r="E147" s="223" t="s">
        <v>494</v>
      </c>
      <c r="F147" s="223" t="s">
        <v>93</v>
      </c>
      <c r="G147" s="234">
        <f aca="true" t="shared" si="16" ref="G147:I148">SUM(G148)</f>
        <v>10</v>
      </c>
      <c r="H147" s="234">
        <f t="shared" si="16"/>
        <v>10</v>
      </c>
      <c r="I147" s="224">
        <f t="shared" si="16"/>
        <v>3</v>
      </c>
      <c r="J147" s="119"/>
    </row>
    <row r="148" spans="1:10" ht="31.5">
      <c r="A148" s="218" t="s">
        <v>78</v>
      </c>
      <c r="B148" s="220" t="s">
        <v>202</v>
      </c>
      <c r="C148" s="221" t="s">
        <v>245</v>
      </c>
      <c r="D148" s="221" t="s">
        <v>232</v>
      </c>
      <c r="E148" s="221" t="s">
        <v>494</v>
      </c>
      <c r="F148" s="223" t="s">
        <v>160</v>
      </c>
      <c r="G148" s="234">
        <f t="shared" si="16"/>
        <v>10</v>
      </c>
      <c r="H148" s="234">
        <f t="shared" si="16"/>
        <v>10</v>
      </c>
      <c r="I148" s="224">
        <f t="shared" si="16"/>
        <v>3</v>
      </c>
      <c r="J148" s="119"/>
    </row>
    <row r="149" spans="1:10" ht="31.5">
      <c r="A149" s="218" t="s">
        <v>79</v>
      </c>
      <c r="B149" s="220" t="s">
        <v>202</v>
      </c>
      <c r="C149" s="221" t="s">
        <v>245</v>
      </c>
      <c r="D149" s="221" t="s">
        <v>232</v>
      </c>
      <c r="E149" s="221" t="s">
        <v>494</v>
      </c>
      <c r="F149" s="221" t="s">
        <v>80</v>
      </c>
      <c r="G149" s="233">
        <f>SUM(G150:G150)</f>
        <v>10</v>
      </c>
      <c r="H149" s="233">
        <f>SUM(H150:H150)</f>
        <v>10</v>
      </c>
      <c r="I149" s="226">
        <f>SUM(I150:I150)</f>
        <v>3</v>
      </c>
      <c r="J149" s="119"/>
    </row>
    <row r="150" spans="1:10" ht="31.5">
      <c r="A150" s="222" t="s">
        <v>83</v>
      </c>
      <c r="B150" s="220" t="s">
        <v>202</v>
      </c>
      <c r="C150" s="221" t="s">
        <v>245</v>
      </c>
      <c r="D150" s="221" t="s">
        <v>232</v>
      </c>
      <c r="E150" s="221" t="s">
        <v>494</v>
      </c>
      <c r="F150" s="221" t="s">
        <v>84</v>
      </c>
      <c r="G150" s="233">
        <v>10</v>
      </c>
      <c r="H150" s="233">
        <v>10</v>
      </c>
      <c r="I150" s="226">
        <v>3</v>
      </c>
      <c r="J150" s="119"/>
    </row>
    <row r="151" spans="1:10" ht="31.5">
      <c r="A151" s="245" t="s">
        <v>495</v>
      </c>
      <c r="B151" s="220" t="s">
        <v>202</v>
      </c>
      <c r="C151" s="223" t="s">
        <v>245</v>
      </c>
      <c r="D151" s="223" t="s">
        <v>232</v>
      </c>
      <c r="E151" s="223" t="s">
        <v>496</v>
      </c>
      <c r="F151" s="223" t="s">
        <v>93</v>
      </c>
      <c r="G151" s="224">
        <f aca="true" t="shared" si="17" ref="G151:I152">SUM(G152)</f>
        <v>800</v>
      </c>
      <c r="H151" s="224">
        <f t="shared" si="17"/>
        <v>742</v>
      </c>
      <c r="I151" s="224">
        <f t="shared" si="17"/>
        <v>100</v>
      </c>
      <c r="J151" s="119"/>
    </row>
    <row r="152" spans="1:10" ht="31.5">
      <c r="A152" s="218" t="s">
        <v>78</v>
      </c>
      <c r="B152" s="220" t="s">
        <v>202</v>
      </c>
      <c r="C152" s="221" t="s">
        <v>245</v>
      </c>
      <c r="D152" s="221" t="s">
        <v>232</v>
      </c>
      <c r="E152" s="221" t="s">
        <v>496</v>
      </c>
      <c r="F152" s="223" t="s">
        <v>160</v>
      </c>
      <c r="G152" s="226">
        <f t="shared" si="17"/>
        <v>800</v>
      </c>
      <c r="H152" s="226">
        <f t="shared" si="17"/>
        <v>742</v>
      </c>
      <c r="I152" s="226">
        <f t="shared" si="17"/>
        <v>100</v>
      </c>
      <c r="J152" s="119"/>
    </row>
    <row r="153" spans="1:10" ht="31.5">
      <c r="A153" s="218" t="s">
        <v>79</v>
      </c>
      <c r="B153" s="220" t="s">
        <v>202</v>
      </c>
      <c r="C153" s="221" t="s">
        <v>245</v>
      </c>
      <c r="D153" s="221" t="s">
        <v>232</v>
      </c>
      <c r="E153" s="221" t="s">
        <v>496</v>
      </c>
      <c r="F153" s="221" t="s">
        <v>80</v>
      </c>
      <c r="G153" s="233">
        <f>SUM(G154:G154)</f>
        <v>800</v>
      </c>
      <c r="H153" s="233">
        <f>SUM(H154:H154)</f>
        <v>742</v>
      </c>
      <c r="I153" s="226">
        <f>SUM(I154:I154)</f>
        <v>100</v>
      </c>
      <c r="J153" s="119"/>
    </row>
    <row r="154" spans="1:10" ht="30">
      <c r="A154" s="229" t="s">
        <v>83</v>
      </c>
      <c r="B154" s="220" t="s">
        <v>202</v>
      </c>
      <c r="C154" s="221" t="s">
        <v>245</v>
      </c>
      <c r="D154" s="221" t="s">
        <v>232</v>
      </c>
      <c r="E154" s="221" t="s">
        <v>496</v>
      </c>
      <c r="F154" s="221" t="s">
        <v>84</v>
      </c>
      <c r="G154" s="233">
        <v>800</v>
      </c>
      <c r="H154" s="233">
        <v>742</v>
      </c>
      <c r="I154" s="226">
        <v>100</v>
      </c>
      <c r="J154" s="119"/>
    </row>
    <row r="155" spans="1:10" ht="15.75">
      <c r="A155" s="250" t="s">
        <v>195</v>
      </c>
      <c r="B155" s="220" t="s">
        <v>202</v>
      </c>
      <c r="C155" s="223" t="s">
        <v>143</v>
      </c>
      <c r="D155" s="223" t="s">
        <v>143</v>
      </c>
      <c r="E155" s="223" t="s">
        <v>446</v>
      </c>
      <c r="F155" s="223" t="s">
        <v>93</v>
      </c>
      <c r="G155" s="234">
        <f>SUM(G156)</f>
        <v>50</v>
      </c>
      <c r="H155" s="234">
        <f>SUM(H156)</f>
        <v>50</v>
      </c>
      <c r="I155" s="224">
        <f>SUM(I156)</f>
        <v>15</v>
      </c>
      <c r="J155" s="119"/>
    </row>
    <row r="156" spans="1:10" ht="31.5">
      <c r="A156" s="241" t="s">
        <v>220</v>
      </c>
      <c r="B156" s="220" t="s">
        <v>202</v>
      </c>
      <c r="C156" s="221" t="s">
        <v>143</v>
      </c>
      <c r="D156" s="221" t="s">
        <v>143</v>
      </c>
      <c r="E156" s="221" t="s">
        <v>507</v>
      </c>
      <c r="F156" s="221" t="s">
        <v>93</v>
      </c>
      <c r="G156" s="233">
        <f>SUM(G157+G158)</f>
        <v>50</v>
      </c>
      <c r="H156" s="233">
        <f>SUM(H157+H158)</f>
        <v>50</v>
      </c>
      <c r="I156" s="226">
        <f>SUM(I157+I158)</f>
        <v>15</v>
      </c>
      <c r="J156" s="119"/>
    </row>
    <row r="157" spans="1:10" ht="15.75">
      <c r="A157" s="246" t="s">
        <v>308</v>
      </c>
      <c r="B157" s="220" t="s">
        <v>202</v>
      </c>
      <c r="C157" s="221" t="s">
        <v>143</v>
      </c>
      <c r="D157" s="221" t="s">
        <v>143</v>
      </c>
      <c r="E157" s="221" t="s">
        <v>508</v>
      </c>
      <c r="F157" s="221" t="s">
        <v>93</v>
      </c>
      <c r="G157" s="233">
        <v>0</v>
      </c>
      <c r="H157" s="233">
        <v>0</v>
      </c>
      <c r="I157" s="226">
        <v>0</v>
      </c>
      <c r="J157" s="119"/>
    </row>
    <row r="158" spans="1:10" ht="31.5">
      <c r="A158" s="218" t="s">
        <v>78</v>
      </c>
      <c r="B158" s="220" t="s">
        <v>202</v>
      </c>
      <c r="C158" s="221" t="s">
        <v>143</v>
      </c>
      <c r="D158" s="221" t="s">
        <v>143</v>
      </c>
      <c r="E158" s="221" t="s">
        <v>508</v>
      </c>
      <c r="F158" s="223" t="s">
        <v>160</v>
      </c>
      <c r="G158" s="233">
        <f aca="true" t="shared" si="18" ref="G158:I159">SUM(G159)</f>
        <v>50</v>
      </c>
      <c r="H158" s="233">
        <f t="shared" si="18"/>
        <v>50</v>
      </c>
      <c r="I158" s="226">
        <f t="shared" si="18"/>
        <v>15</v>
      </c>
      <c r="J158" s="119"/>
    </row>
    <row r="159" spans="1:10" ht="31.5">
      <c r="A159" s="218" t="s">
        <v>79</v>
      </c>
      <c r="B159" s="220" t="s">
        <v>202</v>
      </c>
      <c r="C159" s="221" t="s">
        <v>143</v>
      </c>
      <c r="D159" s="221" t="s">
        <v>143</v>
      </c>
      <c r="E159" s="221" t="s">
        <v>508</v>
      </c>
      <c r="F159" s="221" t="s">
        <v>80</v>
      </c>
      <c r="G159" s="233">
        <f t="shared" si="18"/>
        <v>50</v>
      </c>
      <c r="H159" s="233">
        <f t="shared" si="18"/>
        <v>50</v>
      </c>
      <c r="I159" s="226">
        <f t="shared" si="18"/>
        <v>15</v>
      </c>
      <c r="J159" s="119"/>
    </row>
    <row r="160" spans="1:10" ht="31.5">
      <c r="A160" s="222" t="s">
        <v>83</v>
      </c>
      <c r="B160" s="220" t="s">
        <v>202</v>
      </c>
      <c r="C160" s="221" t="s">
        <v>143</v>
      </c>
      <c r="D160" s="221" t="s">
        <v>143</v>
      </c>
      <c r="E160" s="221" t="s">
        <v>508</v>
      </c>
      <c r="F160" s="221" t="s">
        <v>84</v>
      </c>
      <c r="G160" s="233">
        <v>50</v>
      </c>
      <c r="H160" s="233">
        <v>50</v>
      </c>
      <c r="I160" s="226">
        <v>15</v>
      </c>
      <c r="J160" s="119"/>
    </row>
    <row r="161" spans="1:10" ht="15.75">
      <c r="A161" s="242" t="s">
        <v>509</v>
      </c>
      <c r="B161" s="220" t="s">
        <v>202</v>
      </c>
      <c r="C161" s="223" t="s">
        <v>241</v>
      </c>
      <c r="D161" s="223" t="s">
        <v>365</v>
      </c>
      <c r="E161" s="249" t="s">
        <v>446</v>
      </c>
      <c r="F161" s="223" t="s">
        <v>93</v>
      </c>
      <c r="G161" s="258">
        <f>G162</f>
        <v>2450</v>
      </c>
      <c r="H161" s="258">
        <f>H162</f>
        <v>2450</v>
      </c>
      <c r="I161" s="243">
        <f>I162</f>
        <v>2353</v>
      </c>
      <c r="J161" s="119"/>
    </row>
    <row r="162" spans="1:10" ht="15.75">
      <c r="A162" s="230" t="s">
        <v>510</v>
      </c>
      <c r="B162" s="220" t="s">
        <v>202</v>
      </c>
      <c r="C162" s="237" t="s">
        <v>241</v>
      </c>
      <c r="D162" s="237" t="s">
        <v>233</v>
      </c>
      <c r="E162" s="237" t="s">
        <v>446</v>
      </c>
      <c r="F162" s="237" t="s">
        <v>93</v>
      </c>
      <c r="G162" s="259">
        <f>G163+G178</f>
        <v>2450</v>
      </c>
      <c r="H162" s="259">
        <f>H163+H178</f>
        <v>2450</v>
      </c>
      <c r="I162" s="280">
        <f>I163+I178</f>
        <v>2353</v>
      </c>
      <c r="J162" s="119"/>
    </row>
    <row r="163" spans="1:10" ht="31.5">
      <c r="A163" s="331" t="s">
        <v>511</v>
      </c>
      <c r="B163" s="220" t="s">
        <v>202</v>
      </c>
      <c r="C163" s="221" t="s">
        <v>241</v>
      </c>
      <c r="D163" s="221" t="s">
        <v>233</v>
      </c>
      <c r="E163" s="221" t="s">
        <v>512</v>
      </c>
      <c r="F163" s="221" t="s">
        <v>93</v>
      </c>
      <c r="G163" s="332">
        <f>G164</f>
        <v>2000</v>
      </c>
      <c r="H163" s="332">
        <f>H164</f>
        <v>2000</v>
      </c>
      <c r="I163" s="333">
        <f>I164</f>
        <v>1953</v>
      </c>
      <c r="J163" s="119"/>
    </row>
    <row r="164" spans="1:10" ht="47.25">
      <c r="A164" s="331" t="s">
        <v>513</v>
      </c>
      <c r="B164" s="220" t="s">
        <v>202</v>
      </c>
      <c r="C164" s="221" t="s">
        <v>241</v>
      </c>
      <c r="D164" s="221" t="s">
        <v>233</v>
      </c>
      <c r="E164" s="221" t="s">
        <v>514</v>
      </c>
      <c r="F164" s="221" t="s">
        <v>93</v>
      </c>
      <c r="G164" s="332">
        <f>G165+G170+G174</f>
        <v>2000</v>
      </c>
      <c r="H164" s="332">
        <f>H165+H170+H174</f>
        <v>2000</v>
      </c>
      <c r="I164" s="333">
        <f>I165+I170+I174</f>
        <v>1953</v>
      </c>
      <c r="J164" s="119"/>
    </row>
    <row r="165" spans="1:10" ht="31.5">
      <c r="A165" s="231" t="s">
        <v>516</v>
      </c>
      <c r="B165" s="220" t="s">
        <v>202</v>
      </c>
      <c r="C165" s="221" t="s">
        <v>241</v>
      </c>
      <c r="D165" s="221" t="s">
        <v>233</v>
      </c>
      <c r="E165" s="221" t="s">
        <v>514</v>
      </c>
      <c r="F165" s="223" t="s">
        <v>458</v>
      </c>
      <c r="G165" s="261">
        <f>G166</f>
        <v>1200</v>
      </c>
      <c r="H165" s="261">
        <f>H166</f>
        <v>1200</v>
      </c>
      <c r="I165" s="282">
        <f>I166</f>
        <v>1200</v>
      </c>
      <c r="J165" s="119"/>
    </row>
    <row r="166" spans="1:10" ht="31.5">
      <c r="A166" s="218" t="s">
        <v>505</v>
      </c>
      <c r="B166" s="220" t="s">
        <v>202</v>
      </c>
      <c r="C166" s="221" t="s">
        <v>241</v>
      </c>
      <c r="D166" s="221" t="s">
        <v>233</v>
      </c>
      <c r="E166" s="221" t="s">
        <v>514</v>
      </c>
      <c r="F166" s="221" t="s">
        <v>444</v>
      </c>
      <c r="G166" s="233">
        <f>SUM(G167:G168)</f>
        <v>1200</v>
      </c>
      <c r="H166" s="233">
        <f>SUM(H167:H168)</f>
        <v>1200</v>
      </c>
      <c r="I166" s="226">
        <f>SUM(I167:I168)</f>
        <v>1200</v>
      </c>
      <c r="J166" s="119"/>
    </row>
    <row r="167" spans="1:10" ht="15.75">
      <c r="A167" s="218" t="s">
        <v>75</v>
      </c>
      <c r="B167" s="220" t="s">
        <v>202</v>
      </c>
      <c r="C167" s="221" t="s">
        <v>241</v>
      </c>
      <c r="D167" s="221" t="s">
        <v>233</v>
      </c>
      <c r="E167" s="221" t="s">
        <v>514</v>
      </c>
      <c r="F167" s="221" t="s">
        <v>445</v>
      </c>
      <c r="G167" s="233">
        <v>1200</v>
      </c>
      <c r="H167" s="233">
        <v>1200</v>
      </c>
      <c r="I167" s="226">
        <v>1200</v>
      </c>
      <c r="J167" s="119"/>
    </row>
    <row r="168" spans="1:10" ht="0.75" customHeight="1">
      <c r="A168" s="218" t="s">
        <v>77</v>
      </c>
      <c r="B168" s="220" t="s">
        <v>202</v>
      </c>
      <c r="C168" s="221" t="s">
        <v>241</v>
      </c>
      <c r="D168" s="221" t="s">
        <v>233</v>
      </c>
      <c r="E168" s="221" t="s">
        <v>514</v>
      </c>
      <c r="F168" s="221" t="s">
        <v>506</v>
      </c>
      <c r="G168" s="233">
        <v>0</v>
      </c>
      <c r="H168" s="233">
        <v>0</v>
      </c>
      <c r="I168" s="226">
        <v>0</v>
      </c>
      <c r="J168" s="119"/>
    </row>
    <row r="169" spans="1:10" ht="31.5">
      <c r="A169" s="218" t="s">
        <v>78</v>
      </c>
      <c r="B169" s="220" t="s">
        <v>202</v>
      </c>
      <c r="C169" s="221" t="s">
        <v>241</v>
      </c>
      <c r="D169" s="221" t="s">
        <v>233</v>
      </c>
      <c r="E169" s="221" t="s">
        <v>514</v>
      </c>
      <c r="F169" s="223" t="s">
        <v>160</v>
      </c>
      <c r="G169" s="233">
        <f>SUM(G170)</f>
        <v>789</v>
      </c>
      <c r="H169" s="233">
        <f>SUM(H170)</f>
        <v>789</v>
      </c>
      <c r="I169" s="226">
        <f>SUM(I170)</f>
        <v>742</v>
      </c>
      <c r="J169" s="119"/>
    </row>
    <row r="170" spans="1:10" ht="31.5">
      <c r="A170" s="218" t="s">
        <v>79</v>
      </c>
      <c r="B170" s="220" t="s">
        <v>202</v>
      </c>
      <c r="C170" s="221" t="s">
        <v>241</v>
      </c>
      <c r="D170" s="221" t="s">
        <v>233</v>
      </c>
      <c r="E170" s="221" t="s">
        <v>514</v>
      </c>
      <c r="F170" s="221" t="s">
        <v>80</v>
      </c>
      <c r="G170" s="233">
        <f>SUM(G171:G173)</f>
        <v>789</v>
      </c>
      <c r="H170" s="233">
        <f>SUM(H171:H173)</f>
        <v>789</v>
      </c>
      <c r="I170" s="226">
        <f>SUM(I171:I173)</f>
        <v>742</v>
      </c>
      <c r="J170" s="119"/>
    </row>
    <row r="171" spans="1:10" ht="32.25" customHeight="1">
      <c r="A171" s="218" t="s">
        <v>81</v>
      </c>
      <c r="B171" s="220" t="s">
        <v>202</v>
      </c>
      <c r="C171" s="221" t="s">
        <v>241</v>
      </c>
      <c r="D171" s="221" t="s">
        <v>233</v>
      </c>
      <c r="E171" s="221" t="s">
        <v>514</v>
      </c>
      <c r="F171" s="221" t="s">
        <v>82</v>
      </c>
      <c r="G171" s="233">
        <v>20</v>
      </c>
      <c r="H171" s="233">
        <v>20</v>
      </c>
      <c r="I171" s="226">
        <v>20</v>
      </c>
      <c r="J171" s="119"/>
    </row>
    <row r="172" spans="1:9" ht="31.5">
      <c r="A172" s="218" t="s">
        <v>451</v>
      </c>
      <c r="B172" s="220" t="s">
        <v>202</v>
      </c>
      <c r="C172" s="221" t="s">
        <v>241</v>
      </c>
      <c r="D172" s="221" t="s">
        <v>233</v>
      </c>
      <c r="E172" s="221" t="s">
        <v>514</v>
      </c>
      <c r="F172" s="221" t="s">
        <v>452</v>
      </c>
      <c r="G172" s="233">
        <v>50</v>
      </c>
      <c r="H172" s="233">
        <v>50</v>
      </c>
      <c r="I172" s="226">
        <v>3</v>
      </c>
    </row>
    <row r="173" spans="1:9" ht="31.5">
      <c r="A173" s="222" t="s">
        <v>83</v>
      </c>
      <c r="B173" s="220" t="s">
        <v>202</v>
      </c>
      <c r="C173" s="221" t="s">
        <v>241</v>
      </c>
      <c r="D173" s="221" t="s">
        <v>233</v>
      </c>
      <c r="E173" s="221" t="s">
        <v>514</v>
      </c>
      <c r="F173" s="221" t="s">
        <v>84</v>
      </c>
      <c r="G173" s="233">
        <v>719</v>
      </c>
      <c r="H173" s="233">
        <v>719</v>
      </c>
      <c r="I173" s="226">
        <v>719</v>
      </c>
    </row>
    <row r="174" spans="1:9" ht="15.75">
      <c r="A174" s="219" t="s">
        <v>85</v>
      </c>
      <c r="B174" s="220" t="s">
        <v>202</v>
      </c>
      <c r="C174" s="221" t="s">
        <v>241</v>
      </c>
      <c r="D174" s="221" t="s">
        <v>233</v>
      </c>
      <c r="E174" s="221" t="s">
        <v>514</v>
      </c>
      <c r="F174" s="223" t="s">
        <v>86</v>
      </c>
      <c r="G174" s="233">
        <f>G175</f>
        <v>11</v>
      </c>
      <c r="H174" s="233">
        <f>H175</f>
        <v>11</v>
      </c>
      <c r="I174" s="226">
        <f>I175</f>
        <v>11</v>
      </c>
    </row>
    <row r="175" spans="1:9" ht="47.25">
      <c r="A175" s="218" t="s">
        <v>87</v>
      </c>
      <c r="B175" s="220" t="s">
        <v>202</v>
      </c>
      <c r="C175" s="221" t="s">
        <v>241</v>
      </c>
      <c r="D175" s="221" t="s">
        <v>233</v>
      </c>
      <c r="E175" s="221" t="s">
        <v>514</v>
      </c>
      <c r="F175" s="221" t="s">
        <v>88</v>
      </c>
      <c r="G175" s="233">
        <f>G176+G177</f>
        <v>11</v>
      </c>
      <c r="H175" s="233">
        <f>H176+H177</f>
        <v>11</v>
      </c>
      <c r="I175" s="226">
        <f>I176+I177</f>
        <v>11</v>
      </c>
    </row>
    <row r="176" spans="1:9" ht="31.5">
      <c r="A176" s="222" t="s">
        <v>503</v>
      </c>
      <c r="B176" s="220" t="s">
        <v>202</v>
      </c>
      <c r="C176" s="221" t="s">
        <v>241</v>
      </c>
      <c r="D176" s="221" t="s">
        <v>233</v>
      </c>
      <c r="E176" s="221" t="s">
        <v>514</v>
      </c>
      <c r="F176" s="221" t="s">
        <v>89</v>
      </c>
      <c r="G176" s="233">
        <v>10</v>
      </c>
      <c r="H176" s="233">
        <v>10</v>
      </c>
      <c r="I176" s="226">
        <v>10</v>
      </c>
    </row>
    <row r="177" spans="1:9" ht="31.5">
      <c r="A177" s="222" t="s">
        <v>90</v>
      </c>
      <c r="B177" s="220" t="s">
        <v>202</v>
      </c>
      <c r="C177" s="221" t="s">
        <v>241</v>
      </c>
      <c r="D177" s="221" t="s">
        <v>233</v>
      </c>
      <c r="E177" s="221" t="s">
        <v>514</v>
      </c>
      <c r="F177" s="221" t="s">
        <v>91</v>
      </c>
      <c r="G177" s="233">
        <v>1</v>
      </c>
      <c r="H177" s="233">
        <v>1</v>
      </c>
      <c r="I177" s="226">
        <v>1</v>
      </c>
    </row>
    <row r="178" spans="1:9" ht="15.75">
      <c r="A178" s="245" t="s">
        <v>253</v>
      </c>
      <c r="B178" s="220" t="s">
        <v>202</v>
      </c>
      <c r="C178" s="223" t="s">
        <v>241</v>
      </c>
      <c r="D178" s="223" t="s">
        <v>233</v>
      </c>
      <c r="E178" s="223" t="s">
        <v>515</v>
      </c>
      <c r="F178" s="223" t="s">
        <v>93</v>
      </c>
      <c r="G178" s="260">
        <f>G179</f>
        <v>450</v>
      </c>
      <c r="H178" s="260">
        <f>H179</f>
        <v>450</v>
      </c>
      <c r="I178" s="281">
        <f>I179</f>
        <v>400</v>
      </c>
    </row>
    <row r="179" spans="1:9" ht="31.5">
      <c r="A179" s="231" t="s">
        <v>516</v>
      </c>
      <c r="B179" s="220" t="s">
        <v>202</v>
      </c>
      <c r="C179" s="221" t="s">
        <v>241</v>
      </c>
      <c r="D179" s="221" t="s">
        <v>233</v>
      </c>
      <c r="E179" s="221" t="s">
        <v>517</v>
      </c>
      <c r="F179" s="221" t="s">
        <v>93</v>
      </c>
      <c r="G179" s="261">
        <f>G180+G184+G188</f>
        <v>450</v>
      </c>
      <c r="H179" s="261">
        <f>H180+H184+H188</f>
        <v>450</v>
      </c>
      <c r="I179" s="282">
        <f>I180+I184+I188</f>
        <v>400</v>
      </c>
    </row>
    <row r="180" spans="1:9" ht="48" customHeight="1">
      <c r="A180" s="218" t="s">
        <v>73</v>
      </c>
      <c r="B180" s="220" t="s">
        <v>202</v>
      </c>
      <c r="C180" s="221" t="s">
        <v>241</v>
      </c>
      <c r="D180" s="221" t="s">
        <v>233</v>
      </c>
      <c r="E180" s="221" t="s">
        <v>517</v>
      </c>
      <c r="F180" s="223" t="s">
        <v>458</v>
      </c>
      <c r="G180" s="261">
        <f>G181</f>
        <v>360</v>
      </c>
      <c r="H180" s="261">
        <f>H181</f>
        <v>360</v>
      </c>
      <c r="I180" s="282">
        <f>I181</f>
        <v>360</v>
      </c>
    </row>
    <row r="181" spans="1:9" ht="31.5">
      <c r="A181" s="218" t="s">
        <v>505</v>
      </c>
      <c r="B181" s="220" t="s">
        <v>202</v>
      </c>
      <c r="C181" s="221" t="s">
        <v>241</v>
      </c>
      <c r="D181" s="221" t="s">
        <v>233</v>
      </c>
      <c r="E181" s="221" t="s">
        <v>517</v>
      </c>
      <c r="F181" s="221" t="s">
        <v>444</v>
      </c>
      <c r="G181" s="233">
        <f>G182+G183</f>
        <v>360</v>
      </c>
      <c r="H181" s="233">
        <f>H182+H183</f>
        <v>360</v>
      </c>
      <c r="I181" s="226">
        <f>I182+I183</f>
        <v>360</v>
      </c>
    </row>
    <row r="182" spans="1:9" ht="15.75">
      <c r="A182" s="218" t="s">
        <v>75</v>
      </c>
      <c r="B182" s="220" t="s">
        <v>202</v>
      </c>
      <c r="C182" s="221" t="s">
        <v>241</v>
      </c>
      <c r="D182" s="221" t="s">
        <v>233</v>
      </c>
      <c r="E182" s="221" t="s">
        <v>517</v>
      </c>
      <c r="F182" s="221" t="s">
        <v>445</v>
      </c>
      <c r="G182" s="233">
        <v>360</v>
      </c>
      <c r="H182" s="233">
        <v>360</v>
      </c>
      <c r="I182" s="226">
        <v>360</v>
      </c>
    </row>
    <row r="183" spans="1:9" ht="0.75" customHeight="1">
      <c r="A183" s="218" t="s">
        <v>77</v>
      </c>
      <c r="B183" s="220" t="s">
        <v>202</v>
      </c>
      <c r="C183" s="221" t="s">
        <v>241</v>
      </c>
      <c r="D183" s="221" t="s">
        <v>233</v>
      </c>
      <c r="E183" s="221" t="s">
        <v>517</v>
      </c>
      <c r="F183" s="221" t="s">
        <v>506</v>
      </c>
      <c r="G183" s="233"/>
      <c r="H183" s="233"/>
      <c r="I183" s="226"/>
    </row>
    <row r="184" spans="1:9" ht="31.5">
      <c r="A184" s="218" t="s">
        <v>78</v>
      </c>
      <c r="B184" s="220" t="s">
        <v>202</v>
      </c>
      <c r="C184" s="221" t="s">
        <v>241</v>
      </c>
      <c r="D184" s="221" t="s">
        <v>233</v>
      </c>
      <c r="E184" s="221" t="s">
        <v>517</v>
      </c>
      <c r="F184" s="223" t="s">
        <v>160</v>
      </c>
      <c r="G184" s="233">
        <f>G185</f>
        <v>89</v>
      </c>
      <c r="H184" s="233">
        <f>H185</f>
        <v>89</v>
      </c>
      <c r="I184" s="226">
        <f>I185</f>
        <v>39</v>
      </c>
    </row>
    <row r="185" spans="1:9" ht="31.5">
      <c r="A185" s="218" t="s">
        <v>79</v>
      </c>
      <c r="B185" s="220" t="s">
        <v>202</v>
      </c>
      <c r="C185" s="221" t="s">
        <v>241</v>
      </c>
      <c r="D185" s="221" t="s">
        <v>233</v>
      </c>
      <c r="E185" s="221" t="s">
        <v>517</v>
      </c>
      <c r="F185" s="221" t="s">
        <v>80</v>
      </c>
      <c r="G185" s="233">
        <f>G186+G187</f>
        <v>89</v>
      </c>
      <c r="H185" s="233">
        <f>H186+H187</f>
        <v>89</v>
      </c>
      <c r="I185" s="226">
        <f>I186+I187</f>
        <v>39</v>
      </c>
    </row>
    <row r="186" spans="1:9" ht="31.5">
      <c r="A186" s="218" t="s">
        <v>81</v>
      </c>
      <c r="B186" s="220" t="s">
        <v>202</v>
      </c>
      <c r="C186" s="221" t="s">
        <v>241</v>
      </c>
      <c r="D186" s="221" t="s">
        <v>233</v>
      </c>
      <c r="E186" s="221" t="s">
        <v>517</v>
      </c>
      <c r="F186" s="221" t="s">
        <v>82</v>
      </c>
      <c r="G186" s="233">
        <v>10</v>
      </c>
      <c r="H186" s="233">
        <v>10</v>
      </c>
      <c r="I186" s="226">
        <v>5</v>
      </c>
    </row>
    <row r="187" spans="1:9" ht="31.5">
      <c r="A187" s="222" t="s">
        <v>83</v>
      </c>
      <c r="B187" s="220" t="s">
        <v>202</v>
      </c>
      <c r="C187" s="221" t="s">
        <v>241</v>
      </c>
      <c r="D187" s="221" t="s">
        <v>233</v>
      </c>
      <c r="E187" s="221" t="s">
        <v>517</v>
      </c>
      <c r="F187" s="221" t="s">
        <v>84</v>
      </c>
      <c r="G187" s="233">
        <v>79</v>
      </c>
      <c r="H187" s="233">
        <v>79</v>
      </c>
      <c r="I187" s="226">
        <v>34</v>
      </c>
    </row>
    <row r="188" spans="1:9" ht="15.75">
      <c r="A188" s="219" t="s">
        <v>85</v>
      </c>
      <c r="B188" s="220" t="s">
        <v>202</v>
      </c>
      <c r="C188" s="221" t="s">
        <v>241</v>
      </c>
      <c r="D188" s="221" t="s">
        <v>233</v>
      </c>
      <c r="E188" s="221" t="s">
        <v>517</v>
      </c>
      <c r="F188" s="223" t="s">
        <v>86</v>
      </c>
      <c r="G188" s="233">
        <f aca="true" t="shared" si="19" ref="G188:I189">G189</f>
        <v>1</v>
      </c>
      <c r="H188" s="233">
        <f t="shared" si="19"/>
        <v>1</v>
      </c>
      <c r="I188" s="226">
        <f t="shared" si="19"/>
        <v>1</v>
      </c>
    </row>
    <row r="189" spans="1:9" ht="30">
      <c r="A189" s="14" t="s">
        <v>87</v>
      </c>
      <c r="B189" s="220" t="s">
        <v>202</v>
      </c>
      <c r="C189" s="221" t="s">
        <v>241</v>
      </c>
      <c r="D189" s="221" t="s">
        <v>233</v>
      </c>
      <c r="E189" s="221" t="s">
        <v>517</v>
      </c>
      <c r="F189" s="221" t="s">
        <v>88</v>
      </c>
      <c r="G189" s="233">
        <f t="shared" si="19"/>
        <v>1</v>
      </c>
      <c r="H189" s="233">
        <f t="shared" si="19"/>
        <v>1</v>
      </c>
      <c r="I189" s="226">
        <f t="shared" si="19"/>
        <v>1</v>
      </c>
    </row>
    <row r="190" spans="1:9" ht="30">
      <c r="A190" s="229" t="s">
        <v>90</v>
      </c>
      <c r="B190" s="220" t="s">
        <v>202</v>
      </c>
      <c r="C190" s="221" t="s">
        <v>241</v>
      </c>
      <c r="D190" s="221" t="s">
        <v>233</v>
      </c>
      <c r="E190" s="221" t="s">
        <v>517</v>
      </c>
      <c r="F190" s="221" t="s">
        <v>91</v>
      </c>
      <c r="G190" s="233">
        <v>1</v>
      </c>
      <c r="H190" s="233">
        <v>1</v>
      </c>
      <c r="I190" s="226">
        <v>1</v>
      </c>
    </row>
    <row r="191" spans="1:9" ht="15.75">
      <c r="A191" s="236" t="s">
        <v>193</v>
      </c>
      <c r="B191" s="220" t="s">
        <v>202</v>
      </c>
      <c r="C191" s="223" t="s">
        <v>240</v>
      </c>
      <c r="D191" s="223" t="s">
        <v>365</v>
      </c>
      <c r="E191" s="249" t="s">
        <v>446</v>
      </c>
      <c r="F191" s="223" t="s">
        <v>93</v>
      </c>
      <c r="G191" s="262">
        <f>G193+G201</f>
        <v>1479</v>
      </c>
      <c r="H191" s="262">
        <f>H193+H201</f>
        <v>1601</v>
      </c>
      <c r="I191" s="283">
        <f>I193+I201</f>
        <v>1723</v>
      </c>
    </row>
    <row r="192" spans="1:9" ht="15.75">
      <c r="A192" s="230" t="s">
        <v>212</v>
      </c>
      <c r="B192" s="220" t="s">
        <v>202</v>
      </c>
      <c r="C192" s="237" t="s">
        <v>240</v>
      </c>
      <c r="D192" s="237" t="s">
        <v>233</v>
      </c>
      <c r="E192" s="237" t="s">
        <v>446</v>
      </c>
      <c r="F192" s="237" t="s">
        <v>93</v>
      </c>
      <c r="G192" s="260">
        <f aca="true" t="shared" si="20" ref="G192:I194">G193</f>
        <v>10</v>
      </c>
      <c r="H192" s="260">
        <f t="shared" si="20"/>
        <v>15</v>
      </c>
      <c r="I192" s="281">
        <f t="shared" si="20"/>
        <v>15</v>
      </c>
    </row>
    <row r="193" spans="1:9" ht="31.5">
      <c r="A193" s="231" t="s">
        <v>161</v>
      </c>
      <c r="B193" s="220" t="s">
        <v>202</v>
      </c>
      <c r="C193" s="221" t="s">
        <v>240</v>
      </c>
      <c r="D193" s="221" t="s">
        <v>233</v>
      </c>
      <c r="E193" s="221" t="s">
        <v>518</v>
      </c>
      <c r="F193" s="221" t="s">
        <v>93</v>
      </c>
      <c r="G193" s="332">
        <f t="shared" si="20"/>
        <v>10</v>
      </c>
      <c r="H193" s="332">
        <f t="shared" si="20"/>
        <v>15</v>
      </c>
      <c r="I193" s="333">
        <f t="shared" si="20"/>
        <v>15</v>
      </c>
    </row>
    <row r="194" spans="1:9" ht="15.75">
      <c r="A194" s="241" t="s">
        <v>519</v>
      </c>
      <c r="B194" s="220" t="s">
        <v>202</v>
      </c>
      <c r="C194" s="225" t="s">
        <v>240</v>
      </c>
      <c r="D194" s="225" t="s">
        <v>233</v>
      </c>
      <c r="E194" s="225" t="s">
        <v>520</v>
      </c>
      <c r="F194" s="225" t="s">
        <v>93</v>
      </c>
      <c r="G194" s="261">
        <f t="shared" si="20"/>
        <v>10</v>
      </c>
      <c r="H194" s="261">
        <f t="shared" si="20"/>
        <v>15</v>
      </c>
      <c r="I194" s="282">
        <f t="shared" si="20"/>
        <v>15</v>
      </c>
    </row>
    <row r="195" spans="1:9" ht="30.75" customHeight="1">
      <c r="A195" s="218" t="s">
        <v>497</v>
      </c>
      <c r="B195" s="220" t="s">
        <v>202</v>
      </c>
      <c r="C195" s="223" t="s">
        <v>240</v>
      </c>
      <c r="D195" s="223" t="s">
        <v>233</v>
      </c>
      <c r="E195" s="223" t="s">
        <v>520</v>
      </c>
      <c r="F195" s="223" t="s">
        <v>498</v>
      </c>
      <c r="G195" s="233">
        <f>G198</f>
        <v>10</v>
      </c>
      <c r="H195" s="233">
        <f>H198</f>
        <v>15</v>
      </c>
      <c r="I195" s="226">
        <f>I198</f>
        <v>15</v>
      </c>
    </row>
    <row r="196" spans="1:9" ht="31.5" hidden="1">
      <c r="A196" s="251" t="s">
        <v>521</v>
      </c>
      <c r="B196" s="220" t="s">
        <v>202</v>
      </c>
      <c r="C196" s="221" t="s">
        <v>240</v>
      </c>
      <c r="D196" s="221" t="s">
        <v>233</v>
      </c>
      <c r="E196" s="221" t="s">
        <v>520</v>
      </c>
      <c r="F196" s="221" t="s">
        <v>522</v>
      </c>
      <c r="G196" s="233">
        <f>SUM(G197)</f>
        <v>0</v>
      </c>
      <c r="H196" s="233">
        <f>SUM(H197)</f>
        <v>0</v>
      </c>
      <c r="I196" s="226">
        <f>SUM(I197)</f>
        <v>0</v>
      </c>
    </row>
    <row r="197" spans="1:9" ht="31.5" hidden="1">
      <c r="A197" s="222" t="s">
        <v>523</v>
      </c>
      <c r="B197" s="220" t="s">
        <v>202</v>
      </c>
      <c r="C197" s="221" t="s">
        <v>240</v>
      </c>
      <c r="D197" s="221" t="s">
        <v>233</v>
      </c>
      <c r="E197" s="221" t="s">
        <v>520</v>
      </c>
      <c r="F197" s="221" t="s">
        <v>524</v>
      </c>
      <c r="G197" s="233"/>
      <c r="H197" s="233"/>
      <c r="I197" s="226"/>
    </row>
    <row r="198" spans="1:9" ht="31.5">
      <c r="A198" s="251" t="s">
        <v>499</v>
      </c>
      <c r="B198" s="220" t="s">
        <v>202</v>
      </c>
      <c r="C198" s="221" t="s">
        <v>240</v>
      </c>
      <c r="D198" s="221" t="s">
        <v>233</v>
      </c>
      <c r="E198" s="221" t="s">
        <v>520</v>
      </c>
      <c r="F198" s="221" t="s">
        <v>500</v>
      </c>
      <c r="G198" s="233">
        <f>SUM(G199)</f>
        <v>10</v>
      </c>
      <c r="H198" s="233">
        <f>SUM(H199)</f>
        <v>15</v>
      </c>
      <c r="I198" s="226">
        <f>SUM(I199)</f>
        <v>15</v>
      </c>
    </row>
    <row r="199" spans="1:9" ht="30">
      <c r="A199" s="229" t="s">
        <v>501</v>
      </c>
      <c r="B199" s="220" t="s">
        <v>202</v>
      </c>
      <c r="C199" s="221" t="s">
        <v>240</v>
      </c>
      <c r="D199" s="221" t="s">
        <v>233</v>
      </c>
      <c r="E199" s="221" t="s">
        <v>520</v>
      </c>
      <c r="F199" s="221" t="s">
        <v>502</v>
      </c>
      <c r="G199" s="233">
        <v>10</v>
      </c>
      <c r="H199" s="233">
        <v>15</v>
      </c>
      <c r="I199" s="226">
        <v>15</v>
      </c>
    </row>
    <row r="200" spans="1:9" ht="15.75">
      <c r="A200" s="242" t="s">
        <v>525</v>
      </c>
      <c r="B200" s="220" t="s">
        <v>202</v>
      </c>
      <c r="C200" s="237" t="s">
        <v>240</v>
      </c>
      <c r="D200" s="237" t="s">
        <v>232</v>
      </c>
      <c r="E200" s="237" t="s">
        <v>446</v>
      </c>
      <c r="F200" s="237" t="s">
        <v>93</v>
      </c>
      <c r="G200" s="234">
        <f>G201</f>
        <v>1469</v>
      </c>
      <c r="H200" s="234">
        <f>H201</f>
        <v>1586</v>
      </c>
      <c r="I200" s="224">
        <f>I201</f>
        <v>1708</v>
      </c>
    </row>
    <row r="201" spans="1:9" ht="15.75">
      <c r="A201" s="231" t="s">
        <v>162</v>
      </c>
      <c r="B201" s="220" t="s">
        <v>202</v>
      </c>
      <c r="C201" s="221" t="s">
        <v>240</v>
      </c>
      <c r="D201" s="221" t="s">
        <v>232</v>
      </c>
      <c r="E201" s="221" t="s">
        <v>526</v>
      </c>
      <c r="F201" s="221" t="s">
        <v>93</v>
      </c>
      <c r="G201" s="233">
        <f>G203+G202</f>
        <v>1469</v>
      </c>
      <c r="H201" s="233">
        <f>H203</f>
        <v>1586</v>
      </c>
      <c r="I201" s="226">
        <f>I203</f>
        <v>1708</v>
      </c>
    </row>
    <row r="202" spans="1:9" ht="30">
      <c r="A202" s="294" t="s">
        <v>39</v>
      </c>
      <c r="B202" s="220" t="s">
        <v>202</v>
      </c>
      <c r="C202" s="221" t="s">
        <v>240</v>
      </c>
      <c r="D202" s="221" t="s">
        <v>232</v>
      </c>
      <c r="E202" s="221" t="s">
        <v>40</v>
      </c>
      <c r="F202" s="221" t="s">
        <v>93</v>
      </c>
      <c r="G202" s="233">
        <v>5</v>
      </c>
      <c r="H202" s="233">
        <v>0</v>
      </c>
      <c r="I202" s="226">
        <v>0</v>
      </c>
    </row>
    <row r="203" spans="1:9" ht="45">
      <c r="A203" s="294" t="s">
        <v>72</v>
      </c>
      <c r="B203" s="220" t="s">
        <v>202</v>
      </c>
      <c r="C203" s="221" t="s">
        <v>240</v>
      </c>
      <c r="D203" s="221" t="s">
        <v>232</v>
      </c>
      <c r="E203" s="221" t="s">
        <v>527</v>
      </c>
      <c r="F203" s="221" t="s">
        <v>93</v>
      </c>
      <c r="G203" s="233">
        <f aca="true" t="shared" si="21" ref="G203:I206">SUM(G204)</f>
        <v>1464</v>
      </c>
      <c r="H203" s="233">
        <f t="shared" si="21"/>
        <v>1586</v>
      </c>
      <c r="I203" s="226">
        <f t="shared" si="21"/>
        <v>1708</v>
      </c>
    </row>
    <row r="204" spans="1:9" ht="45">
      <c r="A204" s="294" t="s">
        <v>528</v>
      </c>
      <c r="B204" s="220" t="s">
        <v>202</v>
      </c>
      <c r="C204" s="221" t="s">
        <v>240</v>
      </c>
      <c r="D204" s="221" t="s">
        <v>232</v>
      </c>
      <c r="E204" s="221" t="s">
        <v>527</v>
      </c>
      <c r="F204" s="221" t="s">
        <v>93</v>
      </c>
      <c r="G204" s="233">
        <f t="shared" si="21"/>
        <v>1464</v>
      </c>
      <c r="H204" s="233">
        <f t="shared" si="21"/>
        <v>1586</v>
      </c>
      <c r="I204" s="226">
        <f t="shared" si="21"/>
        <v>1708</v>
      </c>
    </row>
    <row r="205" spans="1:9" ht="15.75">
      <c r="A205" s="294" t="s">
        <v>497</v>
      </c>
      <c r="B205" s="220" t="s">
        <v>202</v>
      </c>
      <c r="C205" s="221" t="s">
        <v>240</v>
      </c>
      <c r="D205" s="221" t="s">
        <v>232</v>
      </c>
      <c r="E205" s="221" t="s">
        <v>527</v>
      </c>
      <c r="F205" s="221" t="s">
        <v>498</v>
      </c>
      <c r="G205" s="233">
        <f t="shared" si="21"/>
        <v>1464</v>
      </c>
      <c r="H205" s="233">
        <f t="shared" si="21"/>
        <v>1586</v>
      </c>
      <c r="I205" s="226">
        <f t="shared" si="21"/>
        <v>1708</v>
      </c>
    </row>
    <row r="206" spans="1:9" ht="31.5">
      <c r="A206" s="231" t="s">
        <v>521</v>
      </c>
      <c r="B206" s="220" t="s">
        <v>202</v>
      </c>
      <c r="C206" s="221" t="s">
        <v>240</v>
      </c>
      <c r="D206" s="221" t="s">
        <v>232</v>
      </c>
      <c r="E206" s="221" t="s">
        <v>527</v>
      </c>
      <c r="F206" s="221" t="s">
        <v>522</v>
      </c>
      <c r="G206" s="233">
        <f t="shared" si="21"/>
        <v>1464</v>
      </c>
      <c r="H206" s="233">
        <f t="shared" si="21"/>
        <v>1586</v>
      </c>
      <c r="I206" s="226">
        <f t="shared" si="21"/>
        <v>1708</v>
      </c>
    </row>
    <row r="207" spans="1:9" ht="30">
      <c r="A207" s="294" t="s">
        <v>523</v>
      </c>
      <c r="B207" s="220" t="s">
        <v>202</v>
      </c>
      <c r="C207" s="221" t="s">
        <v>240</v>
      </c>
      <c r="D207" s="221" t="s">
        <v>232</v>
      </c>
      <c r="E207" s="221" t="s">
        <v>527</v>
      </c>
      <c r="F207" s="221" t="s">
        <v>524</v>
      </c>
      <c r="G207" s="233">
        <v>1464</v>
      </c>
      <c r="H207" s="233">
        <v>1586</v>
      </c>
      <c r="I207" s="226">
        <v>1708</v>
      </c>
    </row>
    <row r="208" spans="1:9" ht="1.5" customHeight="1">
      <c r="A208" s="242" t="s">
        <v>529</v>
      </c>
      <c r="B208" s="220" t="s">
        <v>202</v>
      </c>
      <c r="C208" s="223" t="s">
        <v>240</v>
      </c>
      <c r="D208" s="223" t="s">
        <v>232</v>
      </c>
      <c r="E208" s="223" t="s">
        <v>312</v>
      </c>
      <c r="F208" s="237" t="s">
        <v>93</v>
      </c>
      <c r="G208" s="233">
        <f aca="true" t="shared" si="22" ref="G208:I209">SUM(G209)</f>
        <v>0</v>
      </c>
      <c r="H208" s="233">
        <f t="shared" si="22"/>
        <v>0</v>
      </c>
      <c r="I208" s="226">
        <f t="shared" si="22"/>
        <v>0</v>
      </c>
    </row>
    <row r="209" spans="1:9" ht="33.75" customHeight="1" hidden="1">
      <c r="A209" s="244" t="s">
        <v>530</v>
      </c>
      <c r="B209" s="220" t="s">
        <v>202</v>
      </c>
      <c r="C209" s="221" t="s">
        <v>240</v>
      </c>
      <c r="D209" s="221" t="s">
        <v>232</v>
      </c>
      <c r="E209" s="221" t="s">
        <v>313</v>
      </c>
      <c r="F209" s="225" t="s">
        <v>93</v>
      </c>
      <c r="G209" s="233">
        <f t="shared" si="22"/>
        <v>0</v>
      </c>
      <c r="H209" s="233">
        <f t="shared" si="22"/>
        <v>0</v>
      </c>
      <c r="I209" s="226">
        <f t="shared" si="22"/>
        <v>0</v>
      </c>
    </row>
    <row r="210" spans="1:9" ht="33" customHeight="1" hidden="1">
      <c r="A210" s="231" t="s">
        <v>309</v>
      </c>
      <c r="B210" s="220" t="s">
        <v>202</v>
      </c>
      <c r="C210" s="221" t="s">
        <v>240</v>
      </c>
      <c r="D210" s="221" t="s">
        <v>232</v>
      </c>
      <c r="E210" s="221" t="s">
        <v>313</v>
      </c>
      <c r="F210" s="225" t="s">
        <v>251</v>
      </c>
      <c r="G210" s="233"/>
      <c r="H210" s="233"/>
      <c r="I210" s="226"/>
    </row>
    <row r="211" spans="1:9" ht="0.75" customHeight="1" hidden="1">
      <c r="A211" s="253" t="s">
        <v>310</v>
      </c>
      <c r="B211" s="220" t="s">
        <v>202</v>
      </c>
      <c r="C211" s="221" t="s">
        <v>240</v>
      </c>
      <c r="D211" s="221" t="s">
        <v>232</v>
      </c>
      <c r="E211" s="221" t="s">
        <v>314</v>
      </c>
      <c r="F211" s="221" t="s">
        <v>93</v>
      </c>
      <c r="G211" s="233">
        <f aca="true" t="shared" si="23" ref="G211:I212">SUM(G212)</f>
        <v>0</v>
      </c>
      <c r="H211" s="233">
        <f t="shared" si="23"/>
        <v>0</v>
      </c>
      <c r="I211" s="226">
        <f t="shared" si="23"/>
        <v>0</v>
      </c>
    </row>
    <row r="212" spans="1:9" ht="31.5" customHeight="1" hidden="1">
      <c r="A212" s="253" t="s">
        <v>531</v>
      </c>
      <c r="B212" s="220" t="s">
        <v>202</v>
      </c>
      <c r="C212" s="225" t="s">
        <v>240</v>
      </c>
      <c r="D212" s="225" t="s">
        <v>232</v>
      </c>
      <c r="E212" s="221" t="s">
        <v>532</v>
      </c>
      <c r="F212" s="225" t="s">
        <v>93</v>
      </c>
      <c r="G212" s="233">
        <f t="shared" si="23"/>
        <v>0</v>
      </c>
      <c r="H212" s="233">
        <f t="shared" si="23"/>
        <v>0</v>
      </c>
      <c r="I212" s="226">
        <f t="shared" si="23"/>
        <v>0</v>
      </c>
    </row>
    <row r="213" spans="1:9" ht="22.5" customHeight="1" hidden="1">
      <c r="A213" s="231" t="s">
        <v>309</v>
      </c>
      <c r="B213" s="220" t="s">
        <v>202</v>
      </c>
      <c r="C213" s="225" t="s">
        <v>240</v>
      </c>
      <c r="D213" s="225" t="s">
        <v>232</v>
      </c>
      <c r="E213" s="221" t="s">
        <v>532</v>
      </c>
      <c r="F213" s="225" t="s">
        <v>251</v>
      </c>
      <c r="G213" s="233"/>
      <c r="H213" s="233"/>
      <c r="I213" s="226"/>
    </row>
    <row r="214" spans="1:9" ht="24" customHeight="1" hidden="1">
      <c r="A214" s="245" t="s">
        <v>164</v>
      </c>
      <c r="B214" s="220" t="s">
        <v>202</v>
      </c>
      <c r="C214" s="237" t="s">
        <v>240</v>
      </c>
      <c r="D214" s="237" t="s">
        <v>232</v>
      </c>
      <c r="E214" s="237" t="s">
        <v>533</v>
      </c>
      <c r="F214" s="237" t="s">
        <v>93</v>
      </c>
      <c r="G214" s="234">
        <f aca="true" t="shared" si="24" ref="G214:I216">SUM(G215)</f>
        <v>0</v>
      </c>
      <c r="H214" s="234">
        <f t="shared" si="24"/>
        <v>0</v>
      </c>
      <c r="I214" s="224">
        <f t="shared" si="24"/>
        <v>0</v>
      </c>
    </row>
    <row r="215" spans="1:9" ht="24.75" customHeight="1" hidden="1">
      <c r="A215" s="242" t="s">
        <v>534</v>
      </c>
      <c r="B215" s="220" t="s">
        <v>202</v>
      </c>
      <c r="C215" s="237" t="s">
        <v>240</v>
      </c>
      <c r="D215" s="237" t="s">
        <v>232</v>
      </c>
      <c r="E215" s="223" t="s">
        <v>535</v>
      </c>
      <c r="F215" s="237" t="s">
        <v>93</v>
      </c>
      <c r="G215" s="263">
        <f t="shared" si="24"/>
        <v>0</v>
      </c>
      <c r="H215" s="263">
        <f t="shared" si="24"/>
        <v>0</v>
      </c>
      <c r="I215" s="284">
        <f t="shared" si="24"/>
        <v>0</v>
      </c>
    </row>
    <row r="216" spans="1:9" ht="30.75" customHeight="1" hidden="1">
      <c r="A216" s="219" t="s">
        <v>497</v>
      </c>
      <c r="B216" s="220" t="s">
        <v>202</v>
      </c>
      <c r="C216" s="237" t="s">
        <v>240</v>
      </c>
      <c r="D216" s="237" t="s">
        <v>232</v>
      </c>
      <c r="E216" s="223" t="s">
        <v>535</v>
      </c>
      <c r="F216" s="223" t="s">
        <v>498</v>
      </c>
      <c r="G216" s="263">
        <f t="shared" si="24"/>
        <v>0</v>
      </c>
      <c r="H216" s="263">
        <f t="shared" si="24"/>
        <v>0</v>
      </c>
      <c r="I216" s="284">
        <f t="shared" si="24"/>
        <v>0</v>
      </c>
    </row>
    <row r="217" spans="1:9" ht="24.75" customHeight="1" hidden="1">
      <c r="A217" s="241" t="s">
        <v>536</v>
      </c>
      <c r="B217" s="220" t="s">
        <v>202</v>
      </c>
      <c r="C217" s="225" t="s">
        <v>240</v>
      </c>
      <c r="D217" s="225" t="s">
        <v>232</v>
      </c>
      <c r="E217" s="221" t="s">
        <v>535</v>
      </c>
      <c r="F217" s="221" t="s">
        <v>537</v>
      </c>
      <c r="G217" s="264">
        <v>0</v>
      </c>
      <c r="H217" s="264">
        <v>0</v>
      </c>
      <c r="I217" s="285">
        <v>0</v>
      </c>
    </row>
    <row r="218" spans="1:9" ht="24.75" customHeight="1" hidden="1">
      <c r="A218" s="245" t="s">
        <v>504</v>
      </c>
      <c r="B218" s="220" t="s">
        <v>202</v>
      </c>
      <c r="C218" s="225" t="s">
        <v>240</v>
      </c>
      <c r="D218" s="225" t="s">
        <v>232</v>
      </c>
      <c r="E218" s="221" t="s">
        <v>538</v>
      </c>
      <c r="F218" s="221" t="s">
        <v>93</v>
      </c>
      <c r="G218" s="233">
        <f>SUM(G219)</f>
        <v>0</v>
      </c>
      <c r="H218" s="233">
        <f>SUM(H219)</f>
        <v>0</v>
      </c>
      <c r="I218" s="226">
        <f>SUM(I219)</f>
        <v>0</v>
      </c>
    </row>
    <row r="219" spans="1:9" ht="23.25" customHeight="1" hidden="1">
      <c r="A219" s="231" t="s">
        <v>539</v>
      </c>
      <c r="B219" s="220" t="s">
        <v>202</v>
      </c>
      <c r="C219" s="225" t="s">
        <v>240</v>
      </c>
      <c r="D219" s="225" t="s">
        <v>232</v>
      </c>
      <c r="E219" s="221" t="s">
        <v>538</v>
      </c>
      <c r="F219" s="221" t="s">
        <v>93</v>
      </c>
      <c r="G219" s="233"/>
      <c r="H219" s="233"/>
      <c r="I219" s="226"/>
    </row>
    <row r="220" spans="1:9" ht="28.5" customHeight="1" hidden="1">
      <c r="A220" s="254" t="s">
        <v>285</v>
      </c>
      <c r="B220" s="220" t="s">
        <v>202</v>
      </c>
      <c r="C220" s="225" t="s">
        <v>240</v>
      </c>
      <c r="D220" s="225" t="s">
        <v>232</v>
      </c>
      <c r="E220" s="221" t="s">
        <v>540</v>
      </c>
      <c r="F220" s="221" t="s">
        <v>93</v>
      </c>
      <c r="G220" s="233">
        <f>SUM(G221)</f>
        <v>0</v>
      </c>
      <c r="H220" s="233">
        <f>SUM(H221)</f>
        <v>0</v>
      </c>
      <c r="I220" s="226">
        <f>SUM(I221)</f>
        <v>0</v>
      </c>
    </row>
    <row r="221" spans="1:9" ht="18" customHeight="1" hidden="1">
      <c r="A221" s="231" t="s">
        <v>309</v>
      </c>
      <c r="B221" s="220" t="s">
        <v>202</v>
      </c>
      <c r="C221" s="225" t="s">
        <v>240</v>
      </c>
      <c r="D221" s="225" t="s">
        <v>232</v>
      </c>
      <c r="E221" s="221" t="s">
        <v>540</v>
      </c>
      <c r="F221" s="221" t="s">
        <v>251</v>
      </c>
      <c r="G221" s="233"/>
      <c r="H221" s="233"/>
      <c r="I221" s="226"/>
    </row>
    <row r="222" spans="1:9" ht="15.75">
      <c r="A222" s="230" t="s">
        <v>250</v>
      </c>
      <c r="B222" s="220" t="s">
        <v>202</v>
      </c>
      <c r="C222" s="237" t="s">
        <v>267</v>
      </c>
      <c r="D222" s="237" t="s">
        <v>365</v>
      </c>
      <c r="E222" s="237" t="s">
        <v>446</v>
      </c>
      <c r="F222" s="237" t="s">
        <v>93</v>
      </c>
      <c r="G222" s="277">
        <f aca="true" t="shared" si="25" ref="G222:I225">G223</f>
        <v>150</v>
      </c>
      <c r="H222" s="277">
        <f t="shared" si="25"/>
        <v>150</v>
      </c>
      <c r="I222" s="286">
        <f t="shared" si="25"/>
        <v>50</v>
      </c>
    </row>
    <row r="223" spans="1:9" ht="15.75">
      <c r="A223" s="231" t="s">
        <v>366</v>
      </c>
      <c r="B223" s="220" t="s">
        <v>202</v>
      </c>
      <c r="C223" s="221" t="s">
        <v>267</v>
      </c>
      <c r="D223" s="221" t="s">
        <v>233</v>
      </c>
      <c r="E223" s="221" t="s">
        <v>446</v>
      </c>
      <c r="F223" s="221" t="s">
        <v>93</v>
      </c>
      <c r="G223" s="334">
        <f t="shared" si="25"/>
        <v>150</v>
      </c>
      <c r="H223" s="334">
        <f t="shared" si="25"/>
        <v>150</v>
      </c>
      <c r="I223" s="335">
        <f t="shared" si="25"/>
        <v>50</v>
      </c>
    </row>
    <row r="224" spans="1:9" ht="31.5">
      <c r="A224" s="246" t="s">
        <v>221</v>
      </c>
      <c r="B224" s="220" t="s">
        <v>202</v>
      </c>
      <c r="C224" s="221" t="s">
        <v>267</v>
      </c>
      <c r="D224" s="221" t="s">
        <v>233</v>
      </c>
      <c r="E224" s="225" t="s">
        <v>541</v>
      </c>
      <c r="F224" s="225" t="s">
        <v>93</v>
      </c>
      <c r="G224" s="334">
        <f t="shared" si="25"/>
        <v>150</v>
      </c>
      <c r="H224" s="334">
        <f t="shared" si="25"/>
        <v>150</v>
      </c>
      <c r="I224" s="335">
        <f t="shared" si="25"/>
        <v>50</v>
      </c>
    </row>
    <row r="225" spans="1:9" ht="31.5">
      <c r="A225" s="232" t="s">
        <v>542</v>
      </c>
      <c r="B225" s="220" t="s">
        <v>202</v>
      </c>
      <c r="C225" s="221" t="s">
        <v>267</v>
      </c>
      <c r="D225" s="221" t="s">
        <v>233</v>
      </c>
      <c r="E225" s="225" t="s">
        <v>543</v>
      </c>
      <c r="F225" s="225" t="s">
        <v>93</v>
      </c>
      <c r="G225" s="329">
        <f t="shared" si="25"/>
        <v>150</v>
      </c>
      <c r="H225" s="329">
        <f t="shared" si="25"/>
        <v>150</v>
      </c>
      <c r="I225" s="336">
        <f t="shared" si="25"/>
        <v>50</v>
      </c>
    </row>
    <row r="226" spans="1:9" ht="31.5">
      <c r="A226" s="218" t="s">
        <v>78</v>
      </c>
      <c r="B226" s="220" t="s">
        <v>202</v>
      </c>
      <c r="C226" s="221" t="s">
        <v>267</v>
      </c>
      <c r="D226" s="221" t="s">
        <v>233</v>
      </c>
      <c r="E226" s="225" t="s">
        <v>543</v>
      </c>
      <c r="F226" s="221" t="s">
        <v>160</v>
      </c>
      <c r="G226" s="274">
        <f aca="true" t="shared" si="26" ref="G226:I227">SUM(G227)</f>
        <v>150</v>
      </c>
      <c r="H226" s="274">
        <f t="shared" si="26"/>
        <v>150</v>
      </c>
      <c r="I226" s="273">
        <f t="shared" si="26"/>
        <v>50</v>
      </c>
    </row>
    <row r="227" spans="1:9" ht="31.5">
      <c r="A227" s="218" t="s">
        <v>79</v>
      </c>
      <c r="B227" s="220" t="s">
        <v>202</v>
      </c>
      <c r="C227" s="221" t="s">
        <v>267</v>
      </c>
      <c r="D227" s="221" t="s">
        <v>233</v>
      </c>
      <c r="E227" s="225" t="s">
        <v>543</v>
      </c>
      <c r="F227" s="221" t="s">
        <v>80</v>
      </c>
      <c r="G227" s="274">
        <f t="shared" si="26"/>
        <v>150</v>
      </c>
      <c r="H227" s="274">
        <f t="shared" si="26"/>
        <v>150</v>
      </c>
      <c r="I227" s="273">
        <f t="shared" si="26"/>
        <v>50</v>
      </c>
    </row>
    <row r="228" spans="1:9" ht="31.5">
      <c r="A228" s="222" t="s">
        <v>83</v>
      </c>
      <c r="B228" s="220" t="s">
        <v>202</v>
      </c>
      <c r="C228" s="221" t="s">
        <v>267</v>
      </c>
      <c r="D228" s="221" t="s">
        <v>233</v>
      </c>
      <c r="E228" s="225" t="s">
        <v>543</v>
      </c>
      <c r="F228" s="221" t="s">
        <v>84</v>
      </c>
      <c r="G228" s="274">
        <v>150</v>
      </c>
      <c r="H228" s="274">
        <v>150</v>
      </c>
      <c r="I228" s="273">
        <v>50</v>
      </c>
    </row>
    <row r="229" spans="1:9" ht="15.75">
      <c r="A229" s="222" t="s">
        <v>151</v>
      </c>
      <c r="B229" s="220"/>
      <c r="C229" s="257"/>
      <c r="D229" s="257"/>
      <c r="E229" s="257"/>
      <c r="F229" s="257"/>
      <c r="G229" s="243"/>
      <c r="H229" s="274">
        <v>226.4</v>
      </c>
      <c r="I229" s="273">
        <v>377</v>
      </c>
    </row>
  </sheetData>
  <mergeCells count="16">
    <mergeCell ref="A8:F8"/>
    <mergeCell ref="A9:F9"/>
    <mergeCell ref="A12:A13"/>
    <mergeCell ref="B12:B13"/>
    <mergeCell ref="C12:C13"/>
    <mergeCell ref="D12:D13"/>
    <mergeCell ref="C4:I4"/>
    <mergeCell ref="C2:H2"/>
    <mergeCell ref="C3:J3"/>
    <mergeCell ref="E12:E13"/>
    <mergeCell ref="H12:H13"/>
    <mergeCell ref="I12:I13"/>
    <mergeCell ref="F12:F13"/>
    <mergeCell ref="B5:H5"/>
    <mergeCell ref="E6:I6"/>
    <mergeCell ref="G12:G13"/>
  </mergeCells>
  <printOptions/>
  <pageMargins left="0.984251968503937" right="0" top="0" bottom="0" header="0.22" footer="0.17"/>
  <pageSetup horizontalDpi="600" verticalDpi="600" orientation="portrait" paperSize="9" scale="61" r:id="rId1"/>
  <rowBreaks count="1" manualBreakCount="1">
    <brk id="7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D3" sqref="D3"/>
    </sheetView>
  </sheetViews>
  <sheetFormatPr defaultColWidth="9.00390625" defaultRowHeight="12.75"/>
  <cols>
    <col min="6" max="6" width="24.625" style="0" customWidth="1"/>
    <col min="8" max="8" width="5.875" style="0" customWidth="1"/>
    <col min="9" max="9" width="1.25" style="0" hidden="1" customWidth="1"/>
    <col min="10" max="10" width="0.2421875" style="0" hidden="1" customWidth="1"/>
    <col min="11" max="11" width="13.375" style="0" customWidth="1"/>
    <col min="12" max="12" width="13.625" style="0" customWidth="1"/>
  </cols>
  <sheetData>
    <row r="2" spans="4:12" ht="12.75">
      <c r="D2" s="362" t="s">
        <v>390</v>
      </c>
      <c r="E2" s="362"/>
      <c r="F2" s="362"/>
      <c r="G2" s="362"/>
      <c r="H2" s="362"/>
      <c r="I2" s="362"/>
      <c r="J2" s="362"/>
      <c r="K2" s="362"/>
      <c r="L2" s="362"/>
    </row>
    <row r="3" spans="4:12" ht="12.75">
      <c r="D3" s="7" t="s">
        <v>222</v>
      </c>
      <c r="E3" s="7"/>
      <c r="F3" s="7"/>
      <c r="G3" s="7"/>
      <c r="H3" s="7"/>
      <c r="I3" s="7"/>
      <c r="J3" s="7"/>
      <c r="K3" s="7"/>
      <c r="L3" s="7"/>
    </row>
    <row r="4" spans="3:12" ht="12.75">
      <c r="C4" s="362" t="s">
        <v>389</v>
      </c>
      <c r="D4" s="362"/>
      <c r="E4" s="362"/>
      <c r="F4" s="362"/>
      <c r="G4" s="362"/>
      <c r="H4" s="362"/>
      <c r="I4" s="362"/>
      <c r="J4" s="362"/>
      <c r="K4" s="362"/>
      <c r="L4" s="7"/>
    </row>
    <row r="5" spans="4:12" ht="12.75">
      <c r="D5" s="362" t="s">
        <v>387</v>
      </c>
      <c r="E5" s="362"/>
      <c r="F5" s="362"/>
      <c r="G5" s="362"/>
      <c r="H5" s="7"/>
      <c r="I5" s="7"/>
      <c r="J5" s="7"/>
      <c r="K5" s="7"/>
      <c r="L5" s="7"/>
    </row>
    <row r="6" spans="4:12" ht="12.75">
      <c r="D6" s="362" t="s">
        <v>388</v>
      </c>
      <c r="E6" s="362"/>
      <c r="F6" s="362"/>
      <c r="G6" s="362"/>
      <c r="H6" s="7"/>
      <c r="I6" s="7"/>
      <c r="J6" s="7"/>
      <c r="K6" s="7"/>
      <c r="L6" s="7"/>
    </row>
    <row r="7" spans="4:13" ht="12.75">
      <c r="D7" s="362" t="s">
        <v>128</v>
      </c>
      <c r="E7" s="362"/>
      <c r="F7" s="362"/>
      <c r="G7" s="362"/>
      <c r="H7" s="362"/>
      <c r="I7" s="362"/>
      <c r="J7" s="362"/>
      <c r="K7" s="362"/>
      <c r="L7" s="362"/>
      <c r="M7" s="362"/>
    </row>
    <row r="8" spans="4:12" ht="12.75">
      <c r="D8" s="362" t="s">
        <v>38</v>
      </c>
      <c r="E8" s="362"/>
      <c r="F8" s="362"/>
      <c r="G8" s="362"/>
      <c r="H8" s="362"/>
      <c r="I8" s="362"/>
      <c r="J8" s="7"/>
      <c r="K8" s="7"/>
      <c r="L8" s="7"/>
    </row>
    <row r="10" spans="2:8" ht="12.75">
      <c r="B10" s="362" t="s">
        <v>223</v>
      </c>
      <c r="C10" s="362"/>
      <c r="D10" s="362"/>
      <c r="E10" s="362"/>
      <c r="F10" s="362"/>
      <c r="G10" s="362"/>
      <c r="H10" s="362"/>
    </row>
    <row r="11" spans="2:9" ht="27.75" customHeight="1">
      <c r="B11" s="366" t="s">
        <v>129</v>
      </c>
      <c r="C11" s="366"/>
      <c r="D11" s="366"/>
      <c r="E11" s="366"/>
      <c r="F11" s="366"/>
      <c r="G11" s="366"/>
      <c r="H11" s="366"/>
      <c r="I11" s="366"/>
    </row>
    <row r="12" ht="9.75" customHeight="1"/>
    <row r="13" spans="2:8" ht="16.5" customHeight="1">
      <c r="B13" s="355" t="s">
        <v>254</v>
      </c>
      <c r="C13" s="355"/>
      <c r="D13" s="355"/>
      <c r="E13" s="355"/>
      <c r="F13" s="355"/>
      <c r="G13" s="355"/>
      <c r="H13" s="355"/>
    </row>
    <row r="14" spans="1:12" ht="12.75" customHeight="1">
      <c r="A14" s="388" t="s">
        <v>224</v>
      </c>
      <c r="B14" s="388" t="s">
        <v>255</v>
      </c>
      <c r="C14" s="388"/>
      <c r="D14" s="388"/>
      <c r="E14" s="388"/>
      <c r="F14" s="388"/>
      <c r="G14" s="389" t="s">
        <v>95</v>
      </c>
      <c r="H14" s="389"/>
      <c r="I14" s="389"/>
      <c r="J14" s="389"/>
      <c r="K14" s="390" t="s">
        <v>96</v>
      </c>
      <c r="L14" s="390" t="s">
        <v>130</v>
      </c>
    </row>
    <row r="15" spans="1:12" ht="12.75">
      <c r="A15" s="388"/>
      <c r="B15" s="388"/>
      <c r="C15" s="388"/>
      <c r="D15" s="388"/>
      <c r="E15" s="388"/>
      <c r="F15" s="388"/>
      <c r="G15" s="389"/>
      <c r="H15" s="389"/>
      <c r="I15" s="389"/>
      <c r="J15" s="389"/>
      <c r="K15" s="391"/>
      <c r="L15" s="391"/>
    </row>
    <row r="16" spans="1:12" ht="12.75">
      <c r="A16" s="388"/>
      <c r="B16" s="388"/>
      <c r="C16" s="388"/>
      <c r="D16" s="388"/>
      <c r="E16" s="388"/>
      <c r="F16" s="388"/>
      <c r="G16" s="389"/>
      <c r="H16" s="389"/>
      <c r="I16" s="389"/>
      <c r="J16" s="389"/>
      <c r="K16" s="391"/>
      <c r="L16" s="391"/>
    </row>
    <row r="17" spans="1:12" ht="24.75" customHeight="1">
      <c r="A17" s="388"/>
      <c r="B17" s="388"/>
      <c r="C17" s="388"/>
      <c r="D17" s="388"/>
      <c r="E17" s="388"/>
      <c r="F17" s="388"/>
      <c r="G17" s="389"/>
      <c r="H17" s="389"/>
      <c r="I17" s="389"/>
      <c r="J17" s="389"/>
      <c r="K17" s="392"/>
      <c r="L17" s="392"/>
    </row>
    <row r="18" spans="1:12" ht="12.75">
      <c r="A18" s="3" t="s">
        <v>228</v>
      </c>
      <c r="B18" s="356" t="s">
        <v>256</v>
      </c>
      <c r="C18" s="350"/>
      <c r="D18" s="350"/>
      <c r="E18" s="350"/>
      <c r="F18" s="351"/>
      <c r="G18" s="352">
        <v>0</v>
      </c>
      <c r="H18" s="353"/>
      <c r="I18" s="353"/>
      <c r="J18" s="354"/>
      <c r="K18" s="9">
        <v>0</v>
      </c>
      <c r="L18" s="9">
        <v>0</v>
      </c>
    </row>
    <row r="19" spans="1:12" ht="25.5" customHeight="1">
      <c r="A19" s="3" t="s">
        <v>229</v>
      </c>
      <c r="B19" s="393" t="s">
        <v>257</v>
      </c>
      <c r="C19" s="394"/>
      <c r="D19" s="394"/>
      <c r="E19" s="394"/>
      <c r="F19" s="395"/>
      <c r="G19" s="352">
        <v>0</v>
      </c>
      <c r="H19" s="353"/>
      <c r="I19" s="353"/>
      <c r="J19" s="354"/>
      <c r="K19" s="9">
        <v>0</v>
      </c>
      <c r="L19" s="9">
        <v>0</v>
      </c>
    </row>
    <row r="20" spans="1:12" ht="12.75">
      <c r="A20" s="3" t="s">
        <v>230</v>
      </c>
      <c r="B20" s="385" t="s">
        <v>258</v>
      </c>
      <c r="C20" s="386"/>
      <c r="D20" s="386"/>
      <c r="E20" s="386"/>
      <c r="F20" s="387"/>
      <c r="G20" s="352">
        <v>0</v>
      </c>
      <c r="H20" s="353"/>
      <c r="I20" s="353"/>
      <c r="J20" s="354"/>
      <c r="K20" s="9">
        <v>0</v>
      </c>
      <c r="L20" s="9">
        <v>0</v>
      </c>
    </row>
    <row r="21" spans="1:12" ht="12.75">
      <c r="A21" s="3"/>
      <c r="B21" s="385" t="s">
        <v>259</v>
      </c>
      <c r="C21" s="386"/>
      <c r="D21" s="386"/>
      <c r="E21" s="386"/>
      <c r="F21" s="387"/>
      <c r="G21" s="352">
        <v>0</v>
      </c>
      <c r="H21" s="353"/>
      <c r="I21" s="353"/>
      <c r="J21" s="354"/>
      <c r="K21" s="9">
        <v>0</v>
      </c>
      <c r="L21" s="9">
        <v>0</v>
      </c>
    </row>
    <row r="25" spans="2:8" ht="12.75">
      <c r="B25" s="355" t="s">
        <v>260</v>
      </c>
      <c r="C25" s="355"/>
      <c r="D25" s="355"/>
      <c r="E25" s="355"/>
      <c r="F25" s="355"/>
      <c r="G25" s="355"/>
      <c r="H25" s="355"/>
    </row>
    <row r="26" spans="1:12" ht="12.75">
      <c r="A26" s="388" t="s">
        <v>224</v>
      </c>
      <c r="B26" s="388" t="s">
        <v>255</v>
      </c>
      <c r="C26" s="388"/>
      <c r="D26" s="388"/>
      <c r="E26" s="388"/>
      <c r="F26" s="388"/>
      <c r="G26" s="389" t="s">
        <v>97</v>
      </c>
      <c r="H26" s="389"/>
      <c r="I26" s="389"/>
      <c r="J26" s="389"/>
      <c r="K26" s="390" t="s">
        <v>98</v>
      </c>
      <c r="L26" s="390" t="s">
        <v>131</v>
      </c>
    </row>
    <row r="27" spans="1:12" ht="12.75">
      <c r="A27" s="388"/>
      <c r="B27" s="388"/>
      <c r="C27" s="388"/>
      <c r="D27" s="388"/>
      <c r="E27" s="388"/>
      <c r="F27" s="388"/>
      <c r="G27" s="389"/>
      <c r="H27" s="389"/>
      <c r="I27" s="389"/>
      <c r="J27" s="389"/>
      <c r="K27" s="391"/>
      <c r="L27" s="391"/>
    </row>
    <row r="28" spans="1:12" ht="12.75">
      <c r="A28" s="388"/>
      <c r="B28" s="388"/>
      <c r="C28" s="388"/>
      <c r="D28" s="388"/>
      <c r="E28" s="388"/>
      <c r="F28" s="388"/>
      <c r="G28" s="389"/>
      <c r="H28" s="389"/>
      <c r="I28" s="389"/>
      <c r="J28" s="389"/>
      <c r="K28" s="391"/>
      <c r="L28" s="391"/>
    </row>
    <row r="29" spans="1:12" ht="23.25" customHeight="1">
      <c r="A29" s="388"/>
      <c r="B29" s="388"/>
      <c r="C29" s="388"/>
      <c r="D29" s="388"/>
      <c r="E29" s="388"/>
      <c r="F29" s="388"/>
      <c r="G29" s="389"/>
      <c r="H29" s="389"/>
      <c r="I29" s="389"/>
      <c r="J29" s="389"/>
      <c r="K29" s="392"/>
      <c r="L29" s="392"/>
    </row>
    <row r="30" spans="1:12" ht="12.75">
      <c r="A30" s="3" t="s">
        <v>228</v>
      </c>
      <c r="B30" s="356" t="s">
        <v>256</v>
      </c>
      <c r="C30" s="350"/>
      <c r="D30" s="350"/>
      <c r="E30" s="350"/>
      <c r="F30" s="351"/>
      <c r="G30" s="388">
        <v>0</v>
      </c>
      <c r="H30" s="388"/>
      <c r="I30" s="388"/>
      <c r="J30" s="388"/>
      <c r="K30" s="9">
        <v>0</v>
      </c>
      <c r="L30" s="9">
        <v>0</v>
      </c>
    </row>
    <row r="31" spans="1:12" ht="22.5" customHeight="1">
      <c r="A31" s="3" t="s">
        <v>229</v>
      </c>
      <c r="B31" s="357" t="s">
        <v>257</v>
      </c>
      <c r="C31" s="358"/>
      <c r="D31" s="358"/>
      <c r="E31" s="358"/>
      <c r="F31" s="359"/>
      <c r="G31" s="388">
        <v>0</v>
      </c>
      <c r="H31" s="388"/>
      <c r="I31" s="388"/>
      <c r="J31" s="388"/>
      <c r="K31" s="9">
        <v>0</v>
      </c>
      <c r="L31" s="9">
        <v>0</v>
      </c>
    </row>
    <row r="32" spans="1:12" ht="12.75">
      <c r="A32" s="3" t="s">
        <v>230</v>
      </c>
      <c r="B32" s="385" t="s">
        <v>258</v>
      </c>
      <c r="C32" s="386"/>
      <c r="D32" s="386"/>
      <c r="E32" s="386"/>
      <c r="F32" s="387"/>
      <c r="G32" s="388">
        <v>0</v>
      </c>
      <c r="H32" s="388"/>
      <c r="I32" s="388"/>
      <c r="J32" s="388"/>
      <c r="K32" s="9">
        <v>0</v>
      </c>
      <c r="L32" s="9">
        <v>0</v>
      </c>
    </row>
    <row r="33" spans="1:12" ht="12.75">
      <c r="A33" s="3"/>
      <c r="B33" s="385" t="s">
        <v>259</v>
      </c>
      <c r="C33" s="386"/>
      <c r="D33" s="386"/>
      <c r="E33" s="386"/>
      <c r="F33" s="387"/>
      <c r="G33" s="388">
        <v>0</v>
      </c>
      <c r="H33" s="388"/>
      <c r="I33" s="388"/>
      <c r="J33" s="388"/>
      <c r="K33" s="9">
        <v>0</v>
      </c>
      <c r="L33" s="9">
        <v>0</v>
      </c>
    </row>
    <row r="38" spans="2:12" ht="12.75">
      <c r="B38" s="362" t="s">
        <v>165</v>
      </c>
      <c r="C38" s="362"/>
      <c r="D38" s="362"/>
      <c r="E38" s="362"/>
      <c r="G38" s="362" t="s">
        <v>166</v>
      </c>
      <c r="H38" s="362"/>
      <c r="I38" s="362"/>
      <c r="J38" s="362"/>
      <c r="K38" s="362"/>
      <c r="L38" s="362"/>
    </row>
  </sheetData>
  <mergeCells count="38">
    <mergeCell ref="B32:F32"/>
    <mergeCell ref="G32:J32"/>
    <mergeCell ref="B26:F29"/>
    <mergeCell ref="G26:J29"/>
    <mergeCell ref="B31:F31"/>
    <mergeCell ref="B10:H10"/>
    <mergeCell ref="B11:I11"/>
    <mergeCell ref="B13:H13"/>
    <mergeCell ref="B18:F18"/>
    <mergeCell ref="G18:J18"/>
    <mergeCell ref="B14:F17"/>
    <mergeCell ref="G14:J17"/>
    <mergeCell ref="D2:L2"/>
    <mergeCell ref="D8:I8"/>
    <mergeCell ref="D5:G5"/>
    <mergeCell ref="C4:K4"/>
    <mergeCell ref="D7:M7"/>
    <mergeCell ref="D6:G6"/>
    <mergeCell ref="L14:L17"/>
    <mergeCell ref="B19:F19"/>
    <mergeCell ref="G19:J19"/>
    <mergeCell ref="A26:A29"/>
    <mergeCell ref="B25:H25"/>
    <mergeCell ref="B20:F20"/>
    <mergeCell ref="G20:J20"/>
    <mergeCell ref="B21:F21"/>
    <mergeCell ref="G21:J21"/>
    <mergeCell ref="A14:A17"/>
    <mergeCell ref="K14:K17"/>
    <mergeCell ref="B38:E38"/>
    <mergeCell ref="G38:L38"/>
    <mergeCell ref="K26:K29"/>
    <mergeCell ref="L26:L29"/>
    <mergeCell ref="B33:F33"/>
    <mergeCell ref="G33:J33"/>
    <mergeCell ref="G31:J31"/>
    <mergeCell ref="B30:F30"/>
    <mergeCell ref="G30:J30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G9" sqref="G9"/>
    </sheetView>
  </sheetViews>
  <sheetFormatPr defaultColWidth="9.00390625" defaultRowHeight="12.75"/>
  <cols>
    <col min="5" max="5" width="9.00390625" style="0" customWidth="1"/>
    <col min="6" max="6" width="0.37109375" style="0" hidden="1" customWidth="1"/>
    <col min="8" max="8" width="10.25390625" style="0" customWidth="1"/>
    <col min="9" max="9" width="1.25" style="0" hidden="1" customWidth="1"/>
    <col min="10" max="10" width="0.12890625" style="0" hidden="1" customWidth="1"/>
    <col min="12" max="12" width="12.25390625" style="0" customWidth="1"/>
    <col min="14" max="14" width="10.875" style="0" customWidth="1"/>
  </cols>
  <sheetData>
    <row r="2" spans="4:12" ht="12.75">
      <c r="D2" s="362" t="s">
        <v>392</v>
      </c>
      <c r="E2" s="362"/>
      <c r="F2" s="362"/>
      <c r="G2" s="362"/>
      <c r="H2" s="362"/>
      <c r="I2" s="362"/>
      <c r="J2" s="362"/>
      <c r="K2" s="362"/>
      <c r="L2" s="362"/>
    </row>
    <row r="3" spans="4:12" ht="12.75">
      <c r="D3" s="7" t="s">
        <v>222</v>
      </c>
      <c r="E3" s="7"/>
      <c r="F3" s="7"/>
      <c r="G3" s="7"/>
      <c r="H3" s="7"/>
      <c r="I3" s="7"/>
      <c r="J3" s="7"/>
      <c r="K3" s="7"/>
      <c r="L3" s="7"/>
    </row>
    <row r="4" spans="3:13" ht="12.75">
      <c r="C4" s="362" t="s">
        <v>68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4:12" ht="12.75">
      <c r="D5" s="362"/>
      <c r="E5" s="362"/>
      <c r="F5" s="362"/>
      <c r="G5" s="362"/>
      <c r="H5" s="362"/>
      <c r="I5" s="362"/>
      <c r="J5" s="362"/>
      <c r="K5" s="362"/>
      <c r="L5" s="362"/>
    </row>
    <row r="6" spans="4:12" ht="12.75">
      <c r="D6" s="362" t="s">
        <v>391</v>
      </c>
      <c r="E6" s="362"/>
      <c r="F6" s="362"/>
      <c r="G6" s="362"/>
      <c r="H6" s="362"/>
      <c r="I6" s="362"/>
      <c r="J6" s="362"/>
      <c r="K6" s="362"/>
      <c r="L6" s="362"/>
    </row>
    <row r="7" spans="3:13" ht="27" customHeight="1">
      <c r="C7" s="366" t="s">
        <v>132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</row>
    <row r="8" spans="4:12" ht="12.75">
      <c r="D8" s="7"/>
      <c r="E8" s="7"/>
      <c r="F8" s="7"/>
      <c r="G8" s="362" t="s">
        <v>38</v>
      </c>
      <c r="H8" s="362"/>
      <c r="I8" s="362"/>
      <c r="J8" s="362"/>
      <c r="K8" s="362"/>
      <c r="L8" s="362"/>
    </row>
    <row r="10" spans="2:11" ht="12.75">
      <c r="B10" s="397" t="s">
        <v>595</v>
      </c>
      <c r="C10" s="397"/>
      <c r="D10" s="397"/>
      <c r="E10" s="397"/>
      <c r="F10" s="397"/>
      <c r="G10" s="397"/>
      <c r="H10" s="397"/>
      <c r="I10" s="150"/>
      <c r="J10" s="150"/>
      <c r="K10" s="150"/>
    </row>
    <row r="11" spans="1:17" ht="27" customHeight="1">
      <c r="A11" s="404" t="s">
        <v>133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163"/>
      <c r="P11" s="163"/>
      <c r="Q11" s="163"/>
    </row>
    <row r="12" spans="2:11" ht="0.75" customHeight="1"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2:12" ht="27.75" customHeight="1" thickBot="1">
      <c r="B13" s="399" t="s">
        <v>134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14" ht="12.75" customHeight="1">
      <c r="A14" s="400" t="s">
        <v>224</v>
      </c>
      <c r="B14" s="402" t="s">
        <v>583</v>
      </c>
      <c r="C14" s="402"/>
      <c r="D14" s="402"/>
      <c r="E14" s="402"/>
      <c r="F14" s="402"/>
      <c r="G14" s="403" t="s">
        <v>584</v>
      </c>
      <c r="H14" s="403"/>
      <c r="I14" s="403"/>
      <c r="J14" s="403"/>
      <c r="K14" s="403" t="s">
        <v>586</v>
      </c>
      <c r="L14" s="403" t="s">
        <v>585</v>
      </c>
      <c r="M14" s="403" t="s">
        <v>587</v>
      </c>
      <c r="N14" s="414" t="s">
        <v>588</v>
      </c>
    </row>
    <row r="15" spans="1:14" ht="12.75">
      <c r="A15" s="401"/>
      <c r="B15" s="388"/>
      <c r="C15" s="388"/>
      <c r="D15" s="388"/>
      <c r="E15" s="388"/>
      <c r="F15" s="388"/>
      <c r="G15" s="389"/>
      <c r="H15" s="389"/>
      <c r="I15" s="389"/>
      <c r="J15" s="389"/>
      <c r="K15" s="389"/>
      <c r="L15" s="389"/>
      <c r="M15" s="389"/>
      <c r="N15" s="415"/>
    </row>
    <row r="16" spans="1:14" ht="12.75">
      <c r="A16" s="401"/>
      <c r="B16" s="388"/>
      <c r="C16" s="388"/>
      <c r="D16" s="388"/>
      <c r="E16" s="388"/>
      <c r="F16" s="388"/>
      <c r="G16" s="389"/>
      <c r="H16" s="389"/>
      <c r="I16" s="389"/>
      <c r="J16" s="389"/>
      <c r="K16" s="389"/>
      <c r="L16" s="389"/>
      <c r="M16" s="389"/>
      <c r="N16" s="415"/>
    </row>
    <row r="17" spans="1:14" ht="24.75" customHeight="1">
      <c r="A17" s="401"/>
      <c r="B17" s="388"/>
      <c r="C17" s="388"/>
      <c r="D17" s="388"/>
      <c r="E17" s="388"/>
      <c r="F17" s="388"/>
      <c r="G17" s="389"/>
      <c r="H17" s="389"/>
      <c r="I17" s="389"/>
      <c r="J17" s="389"/>
      <c r="K17" s="389"/>
      <c r="L17" s="389"/>
      <c r="M17" s="389"/>
      <c r="N17" s="415"/>
    </row>
    <row r="18" spans="1:14" ht="12.75">
      <c r="A18" s="122" t="s">
        <v>228</v>
      </c>
      <c r="B18" s="398">
        <v>2</v>
      </c>
      <c r="C18" s="398"/>
      <c r="D18" s="398"/>
      <c r="E18" s="398"/>
      <c r="F18" s="398"/>
      <c r="G18" s="388">
        <v>3</v>
      </c>
      <c r="H18" s="388"/>
      <c r="I18" s="388"/>
      <c r="J18" s="388"/>
      <c r="K18" s="9">
        <v>4</v>
      </c>
      <c r="L18" s="9">
        <v>5</v>
      </c>
      <c r="M18" s="9">
        <v>6</v>
      </c>
      <c r="N18" s="147">
        <v>7</v>
      </c>
    </row>
    <row r="19" spans="1:14" ht="25.5" customHeight="1">
      <c r="A19" s="122">
        <v>1</v>
      </c>
      <c r="B19" s="396"/>
      <c r="C19" s="396"/>
      <c r="D19" s="396"/>
      <c r="E19" s="396"/>
      <c r="F19" s="396"/>
      <c r="G19" s="388"/>
      <c r="H19" s="388"/>
      <c r="I19" s="388"/>
      <c r="J19" s="388"/>
      <c r="K19" s="3"/>
      <c r="L19" s="3"/>
      <c r="M19" s="3"/>
      <c r="N19" s="73"/>
    </row>
    <row r="20" spans="1:14" ht="0.75" customHeight="1">
      <c r="A20" s="72"/>
      <c r="B20" s="407"/>
      <c r="C20" s="407"/>
      <c r="D20" s="407"/>
      <c r="E20" s="407"/>
      <c r="F20" s="407"/>
      <c r="G20" s="388"/>
      <c r="H20" s="388"/>
      <c r="I20" s="388"/>
      <c r="J20" s="388"/>
      <c r="K20" s="3"/>
      <c r="L20" s="3"/>
      <c r="M20" s="3"/>
      <c r="N20" s="73"/>
    </row>
    <row r="21" spans="1:14" ht="13.5" thickBot="1">
      <c r="A21" s="145"/>
      <c r="B21" s="408" t="s">
        <v>589</v>
      </c>
      <c r="C21" s="408"/>
      <c r="D21" s="408"/>
      <c r="E21" s="408"/>
      <c r="F21" s="408"/>
      <c r="G21" s="409"/>
      <c r="H21" s="409"/>
      <c r="I21" s="409"/>
      <c r="J21" s="409"/>
      <c r="K21" s="71"/>
      <c r="L21" s="71"/>
      <c r="M21" s="71"/>
      <c r="N21" s="146"/>
    </row>
    <row r="25" spans="2:8" ht="12.75">
      <c r="B25" s="149" t="s">
        <v>591</v>
      </c>
      <c r="C25" s="149"/>
      <c r="D25" s="149"/>
      <c r="E25" s="149"/>
      <c r="F25" s="149"/>
      <c r="G25" s="149"/>
      <c r="H25" s="149"/>
    </row>
    <row r="26" spans="2:12" ht="27.75" customHeight="1" thickBot="1">
      <c r="B26" s="399" t="s">
        <v>135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</row>
    <row r="27" spans="1:12" ht="12.75" customHeight="1">
      <c r="A27" s="410" t="s">
        <v>592</v>
      </c>
      <c r="B27" s="403"/>
      <c r="C27" s="403"/>
      <c r="D27" s="403"/>
      <c r="E27" s="403"/>
      <c r="F27" s="403"/>
      <c r="G27" s="403" t="s">
        <v>594</v>
      </c>
      <c r="H27" s="403"/>
      <c r="I27" s="403"/>
      <c r="J27" s="403"/>
      <c r="K27" s="403"/>
      <c r="L27" s="414"/>
    </row>
    <row r="28" spans="1:12" ht="12.75">
      <c r="A28" s="411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415"/>
    </row>
    <row r="29" spans="1:12" ht="12.75">
      <c r="A29" s="411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415"/>
    </row>
    <row r="30" spans="1:12" ht="29.25" customHeight="1">
      <c r="A30" s="411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415"/>
    </row>
    <row r="31" spans="1:12" ht="36" customHeight="1" thickBot="1">
      <c r="A31" s="412" t="s">
        <v>593</v>
      </c>
      <c r="B31" s="413"/>
      <c r="C31" s="413"/>
      <c r="D31" s="413"/>
      <c r="E31" s="413"/>
      <c r="F31" s="413"/>
      <c r="G31" s="409"/>
      <c r="H31" s="409"/>
      <c r="I31" s="409"/>
      <c r="J31" s="409"/>
      <c r="K31" s="409"/>
      <c r="L31" s="416"/>
    </row>
    <row r="32" spans="1:11" ht="22.5" customHeight="1">
      <c r="A32" s="148"/>
      <c r="B32" s="405"/>
      <c r="C32" s="405"/>
      <c r="D32" s="405"/>
      <c r="E32" s="405"/>
      <c r="F32" s="405"/>
      <c r="G32" s="406"/>
      <c r="H32" s="406"/>
      <c r="I32" s="406"/>
      <c r="J32" s="406"/>
      <c r="K32" s="148"/>
    </row>
    <row r="33" spans="1:11" ht="12.75">
      <c r="A33" s="148"/>
      <c r="B33" s="355"/>
      <c r="C33" s="355"/>
      <c r="D33" s="355"/>
      <c r="E33" s="355"/>
      <c r="F33" s="355"/>
      <c r="G33" s="406"/>
      <c r="H33" s="406"/>
      <c r="I33" s="406"/>
      <c r="J33" s="406"/>
      <c r="K33" s="148"/>
    </row>
    <row r="34" spans="1:11" ht="12.75">
      <c r="A34" s="148"/>
      <c r="B34" s="355"/>
      <c r="C34" s="355"/>
      <c r="D34" s="355"/>
      <c r="E34" s="355"/>
      <c r="F34" s="355"/>
      <c r="G34" s="406"/>
      <c r="H34" s="406"/>
      <c r="I34" s="406"/>
      <c r="J34" s="406"/>
      <c r="K34" s="148"/>
    </row>
    <row r="35" spans="2:12" ht="12.75">
      <c r="B35" s="362" t="s">
        <v>597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</row>
  </sheetData>
  <mergeCells count="36">
    <mergeCell ref="C7:M7"/>
    <mergeCell ref="M14:M17"/>
    <mergeCell ref="G8:L8"/>
    <mergeCell ref="B35:L35"/>
    <mergeCell ref="G21:J21"/>
    <mergeCell ref="B26:L26"/>
    <mergeCell ref="A27:F30"/>
    <mergeCell ref="B33:F33"/>
    <mergeCell ref="G33:J33"/>
    <mergeCell ref="B32:F32"/>
    <mergeCell ref="D2:L2"/>
    <mergeCell ref="B19:F19"/>
    <mergeCell ref="G19:J19"/>
    <mergeCell ref="B10:H10"/>
    <mergeCell ref="D5:L5"/>
    <mergeCell ref="B18:F18"/>
    <mergeCell ref="C4:M4"/>
    <mergeCell ref="D6:L6"/>
    <mergeCell ref="B13:L13"/>
    <mergeCell ref="G18:J18"/>
    <mergeCell ref="A11:N11"/>
    <mergeCell ref="N14:N17"/>
    <mergeCell ref="K14:K17"/>
    <mergeCell ref="L14:L17"/>
    <mergeCell ref="B20:F20"/>
    <mergeCell ref="G20:J20"/>
    <mergeCell ref="B21:F21"/>
    <mergeCell ref="A14:A17"/>
    <mergeCell ref="B14:F17"/>
    <mergeCell ref="G14:J17"/>
    <mergeCell ref="B34:F34"/>
    <mergeCell ref="G34:J34"/>
    <mergeCell ref="A31:F31"/>
    <mergeCell ref="G27:L30"/>
    <mergeCell ref="G31:L31"/>
    <mergeCell ref="G32:J32"/>
  </mergeCells>
  <printOptions/>
  <pageMargins left="0.75" right="0.16" top="0.45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1</cp:lastModifiedBy>
  <cp:lastPrinted>2012-12-28T08:27:00Z</cp:lastPrinted>
  <dcterms:created xsi:type="dcterms:W3CDTF">2005-08-10T09:40:58Z</dcterms:created>
  <dcterms:modified xsi:type="dcterms:W3CDTF">2013-01-04T06:33:16Z</dcterms:modified>
  <cp:category/>
  <cp:version/>
  <cp:contentType/>
  <cp:contentStatus/>
</cp:coreProperties>
</file>