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4475" windowHeight="7935" activeTab="3"/>
  </bookViews>
  <sheets>
    <sheet name="Пр.1" sheetId="1" r:id="rId1"/>
    <sheet name="Пр.2" sheetId="2" r:id="rId2"/>
    <sheet name="прил.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<sst xmlns="http://schemas.openxmlformats.org/spreadsheetml/2006/main" count="7004" uniqueCount="692">
  <si>
    <t>Приложение № 2</t>
  </si>
  <si>
    <t>к Постановлению Администрации</t>
  </si>
  <si>
    <t>Глушковского района Курской области</t>
  </si>
  <si>
    <t>от  " _26_ " апреля  2013г. № 202</t>
  </si>
  <si>
    <t>Поступления доходов в бюджет муниципального района "Глушковский район" Курской области за 1 квартал  2013 года</t>
  </si>
  <si>
    <t xml:space="preserve"> тыс. рублей</t>
  </si>
  <si>
    <t>Код бюджетной классификации Российской Федерации</t>
  </si>
  <si>
    <t>Наименование доходов</t>
  </si>
  <si>
    <t>Сумма утв.</t>
  </si>
  <si>
    <t>Исполнено за 1 квартал  2013 года</t>
  </si>
  <si>
    <t>% исполн.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</si>
  <si>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</si>
  <si>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</si>
  <si>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</si>
  <si>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</si>
  <si>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</si>
  <si>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</si>
  <si>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</si>
  <si>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</si>
  <si>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</si>
  <si>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</si>
  <si>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</si>
  <si>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</si>
  <si>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</si>
  <si>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</si>
  <si>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105 00000 00 0000 000</t>
  </si>
  <si>
    <t>НАЛОГИ НА СОВОКУПНЫЙ ДОХОД</t>
  </si>
  <si>
    <t>105 02000 02 0000 110</t>
  </si>
  <si>
    <t>Единый налог на вмененный доход для отдельных видов деятельности</t>
  </si>
  <si>
    <t>105 02010 02 0000 110</t>
  </si>
  <si>
    <t>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</si>
  <si>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</si>
  <si>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</si>
  <si>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</si>
  <si>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105 03010 01 0000 110</t>
  </si>
  <si>
    <t>105 03020 01 0000 110</t>
  </si>
  <si>
    <t>Единый сельскохозяйственный налог (за налоговые периоды, истекшие до 1 января 2011 года)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</si>
  <si>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</si>
  <si>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</si>
  <si>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</si>
  <si>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</si>
  <si>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</si>
  <si>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</si>
  <si>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</si>
  <si>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</si>
  <si>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</si>
  <si>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</si>
  <si>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</si>
  <si>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</si>
  <si>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</si>
  <si>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</si>
  <si>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</si>
  <si>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</si>
  <si>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</si>
  <si>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</si>
  <si>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</si>
  <si>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</si>
  <si>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</si>
  <si>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</si>
  <si>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</si>
  <si>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</si>
  <si>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</si>
  <si>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</si>
  <si>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</si>
  <si>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сбросы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</si>
  <si>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</si>
  <si>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</si>
  <si>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113 00000 00 0000 000</t>
  </si>
  <si>
    <t>ДОХОДЫ ОТ ОКАЗАНИЯ ПЛАТНЫХ УСЛУГ (РАБОТ) И КОМПЕНСАЦИИ ЗАТРАТ ГОСУДАРСТВА</t>
  </si>
  <si>
    <t>113 01990 00 0000 130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</si>
  <si>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</si>
  <si>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</si>
  <si>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</si>
  <si>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114 00000 00 0000 000</t>
  </si>
  <si>
    <t>ДОХОДЫ ОТ ПРОДАЖИ МАТЕРИАЛЬНЫХ И НЕМАТЕРИАЛЬНЫХ АКТИВОВ</t>
  </si>
  <si>
    <t>114 06000 00 0000 430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</si>
  <si>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</si>
  <si>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114 06010 00 0000 430</t>
  </si>
  <si>
    <t xml:space="preserve"> Доходы от продажи земельных участков,  государственная  собственность  на   которые  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</si>
  <si>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</si>
  <si>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</si>
  <si>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116 00000 00 0000 000</t>
  </si>
  <si>
    <t>ШТРАФЫ, САНКЦИИ, ВОЗМЕЩЕНИЕ УЩЕРБА</t>
  </si>
  <si>
    <t>116 03000 00 0000 140</t>
  </si>
  <si>
    <t>Денежные взыскания (штрафы) за нарушение законодательства  о налогах и сборах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</si>
  <si>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</si>
  <si>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</si>
  <si>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</si>
  <si>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</si>
  <si>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</si>
  <si>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</si>
  <si>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</si>
  <si>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</si>
  <si>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</si>
  <si>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</si>
  <si>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116 30000 01 0000 140</t>
  </si>
  <si>
    <t>Денежные взыскания (штрафы) за правонарушения в области дорожного движения</t>
  </si>
  <si>
    <t>116 30030 01 0000 140</t>
  </si>
  <si>
    <t>Прочие денежные взыскания (штрафы) за 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</si>
  <si>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</si>
  <si>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</si>
  <si>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116 90000 00 0000 140</t>
  </si>
  <si>
    <t>Прочие поступления от денежных взысканий (штрафов) и иных сумм в возмещение ущерба</t>
  </si>
  <si>
    <t>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</si>
  <si>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</si>
  <si>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</si>
  <si>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</si>
  <si>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</si>
  <si>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</si>
  <si>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202 01000 00 0000 151</t>
  </si>
  <si>
    <t>Дотации  бюджетам  субъектов   Российской Федерации и муниципальных образований</t>
  </si>
  <si>
    <t>202 01001 00 0000 151</t>
  </si>
  <si>
    <t>Дотации на выравнивание  бюджетной обеспеченности</t>
  </si>
  <si>
    <t>202 01001 05 0000 151</t>
  </si>
  <si>
    <t>Дотации бюджетам муниципальных районов на выравнивание  бюджетной обеспеченности</t>
  </si>
  <si>
    <t>202 01003 00 0000 151</t>
  </si>
  <si>
    <t>Дотации бюджетам на поддержку мер по обеспечению сбалансированности бюджетов</t>
  </si>
  <si>
    <t>202 01003 05 0000 151</t>
  </si>
  <si>
    <t>Дотации бюджетам муниципальных районов на поддержку мер по обеспечению сбалансированности бюджетов</t>
  </si>
  <si>
    <t>202 02000 00 0000 151</t>
  </si>
  <si>
    <t>Субсидии бюджетам субъектов Российской Федерации и муниципальных образований (межбюджетные субсидии)</t>
  </si>
  <si>
    <t>202 02077 00 0000 151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</si>
  <si>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</si>
  <si>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</si>
  <si>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</si>
  <si>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202 02145 00 0000 151</t>
  </si>
  <si>
    <t>Субсидии бюджетам на модернизацию региональных систем общего образования</t>
  </si>
  <si>
    <t>202 02145 05 0000 151</t>
  </si>
  <si>
    <t>Субсидии бюджетам муниципальных районов на модернизацию региональных систем общего образования</t>
  </si>
  <si>
    <t>202 02999 00 0000 151</t>
  </si>
  <si>
    <t>Прочие субсидии</t>
  </si>
  <si>
    <t>202 02999 05 0000 151</t>
  </si>
  <si>
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культуры </t>
  </si>
  <si>
    <t>Субсидии местным бюджетам на предоставление мер социальной поддержки  работникам муниципальных учреждений образования</t>
  </si>
  <si>
    <t>Субсидии бюджетам муниципальных образований на дополнительное финансирование мероприятий по организации питания обучающихся в муниципальных образовательных учреждениях</t>
  </si>
  <si>
    <t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</si>
  <si>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Субсидии бюджетам муниципальных образований на проведение капитального ремонта  муниципальных образовательных учреждений</t>
  </si>
  <si>
    <t>Субсидии бюджетам муниципальных районов на предоставление финансовой поддержки бюджетам поселений</t>
  </si>
  <si>
    <t>Субсидии бюджетам муниципальных районов на внедрение информационных систем обеспечения градостроительной деятельности</t>
  </si>
  <si>
    <t>202 03000 00 0000 151</t>
  </si>
  <si>
    <t>Субвенции бюджетам субъектов Российской Федерации и муниципальных образований</t>
  </si>
  <si>
    <t>202  03002  00  0000  151</t>
  </si>
  <si>
    <t>Субвенции бюджетам на осуществление полномочий по подготовке проведения статистических переписей</t>
  </si>
  <si>
    <t>202  03002  05  0000  151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</si>
  <si>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</si>
  <si>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202 03003 00 0000 151</t>
  </si>
  <si>
    <t>Субвенции бюджетам на государственную регистрацию актов гражданского состояния</t>
  </si>
  <si>
    <t>202 03003 05 0000 151</t>
  </si>
  <si>
    <t>Субвенции бюджетам муниципальных районов на государственную регистрацию актов гражданского состояния</t>
  </si>
  <si>
    <t>2  02  03007  00  0000  151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</si>
  <si>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</si>
  <si>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2  02  03007  05  0000  151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</si>
  <si>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</si>
  <si>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</si>
  <si>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</si>
  <si>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</si>
  <si>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</si>
  <si>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</si>
  <si>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</si>
  <si>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</si>
  <si>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</si>
  <si>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</si>
  <si>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</si>
  <si>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</si>
  <si>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Субвенции бюджетам муниципальных районов на  ежемесячное денежное вознаграждение за классное руководство</t>
  </si>
  <si>
    <t>202 03027 00 0000 151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</si>
  <si>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</si>
  <si>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</si>
  <si>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</si>
  <si>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</si>
  <si>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</si>
  <si>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</si>
  <si>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</si>
  <si>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</si>
  <si>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</si>
  <si>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</si>
  <si>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</si>
  <si>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202 03999 00 0000 151</t>
  </si>
  <si>
    <t>Прочие субвенции</t>
  </si>
  <si>
    <t>202 03999 05 0000 151</t>
  </si>
  <si>
    <t>Прочие субвенции бюджетам муниципальных районов</t>
  </si>
  <si>
    <t xml:space="preserve">            в том числе:</t>
  </si>
  <si>
    <t>Субвенции местным бюджетам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</si>
  <si>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</si>
  <si>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t>Субвенции местным бюджетам на содержание работников,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</si>
  <si>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образовательных учреждений </t>
  </si>
  <si>
    <t>Субвенция на содержание работников, осуществляющих полномочия по предоставлению дополнительных социальных гарантий работникам муниципальных образовательных учреждений  (ст.47 ЗКО  "Об образовании в Курской области")</t>
  </si>
  <si>
    <t>Субвенции местным бюджетам на осуществление отдельных  государственных полномочий в сфере архивного дела</t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</si>
  <si>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</si>
  <si>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</si>
  <si>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t>Субвенции местным бюджетам  на содержание работников, осуществляющих отдельные государственные полномочия по предоставлению  работникам муниципальных учреждений культуры  мер социальной поддержки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</si>
  <si>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</si>
  <si>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</si>
  <si>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 на оказание финансовой поддержки общественным организациям ветеранов войны, труда, Вооруженных сил и правоохранительных органов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</si>
  <si>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</si>
  <si>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</si>
  <si>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</si>
  <si>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</si>
  <si>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Субвенция на выпату денежных средств на содержание ребенка, находящегося под опекой (попечительством)</t>
  </si>
  <si>
    <t>Субвенция на осуществление полномочий по содержанию библиотечной системы</t>
  </si>
  <si>
    <t>Субвенции местным бюджетам на осуществление отдельных государственных полномочий в сфере трудовых отношений</t>
  </si>
  <si>
    <t>Субвенции местным бюджетам на содержание работников  органов местного самоуправления, осуществляющих предоставление субсидий на возмещение заемщикам процентной ставки по полученным кредитам и займам</t>
  </si>
  <si>
    <t xml:space="preserve"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</t>
  </si>
  <si>
    <t>2  02  04000  00  0000  151</t>
  </si>
  <si>
    <t>Иные межбюджетные трансферты</t>
  </si>
  <si>
    <t>202 04012 05 0000 151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</si>
  <si>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</si>
  <si>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202 04999 05 0000 151</t>
  </si>
  <si>
    <t>Прочие межбюджетные трансферты, передаваемые бюджетам муниципальных районов</t>
  </si>
  <si>
    <t>207 00000 00 0000 180</t>
  </si>
  <si>
    <t>ПРОЧИЕ БЕЗВОЗМЕЗДНЫЕ ПОСТУПЛЕНИЯ</t>
  </si>
  <si>
    <t>207 05030 05 0000 180</t>
  </si>
  <si>
    <t>Прочие безвозмездные поступления в бюджеты муниципальных районов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</si>
  <si>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</si>
  <si>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</si>
  <si>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219 05000 05 0000 151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</si>
  <si>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</si>
  <si>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 ДОХОДОВ:</t>
  </si>
  <si>
    <t>Приложение №1</t>
  </si>
  <si>
    <t xml:space="preserve">  к Постановлению Администрации</t>
  </si>
  <si>
    <t xml:space="preserve">  от "_26_" апреля  2013г. № 202</t>
  </si>
  <si>
    <t>Источники финансирования дефицита</t>
  </si>
  <si>
    <t xml:space="preserve"> бюджета муниципального района "Глушковский  район" </t>
  </si>
  <si>
    <t>Курской области за 1 квартал  2013 года</t>
  </si>
  <si>
    <t>тыс.руб.</t>
  </si>
  <si>
    <t>Наименование источников финансирования дефицита бюджета</t>
  </si>
  <si>
    <t>Исполнено      за 1 квартал  2013 года</t>
  </si>
  <si>
    <t>90  00  00  00  00  0000  000</t>
  </si>
  <si>
    <t>Источники финансирования дефицита бюджетов - всего</t>
  </si>
  <si>
    <t>01  00  00  00  00  0000  000</t>
  </si>
  <si>
    <t>ИСТОЧНИКИ ВНУТРЕННЕГО ФИНАНСИРОВАНИЯ ДЕФИЦИТОВ  БЮДЖЕТОВ</t>
  </si>
  <si>
    <t>01  03  00  00  00  0000  000</t>
  </si>
  <si>
    <t>Бюджетные кредиты от других бюджетов бюджетной  системы Российской Федерации</t>
  </si>
  <si>
    <t>01  03  01  00  00  0000  700</t>
  </si>
  <si>
    <t>Получение бюджетных кредитов от  других бюджетов бюджетной системы Российской  Федерации в валюте Российской Федерации</t>
  </si>
  <si>
    <t>01  03  01  00  05  0000  710</t>
  </si>
  <si>
    <t>Получение   кредитов от других бюджетов бюджетной системы  Российской Федерации бюджетами муниципальных районов в валюте Российской  Федерации</t>
  </si>
  <si>
    <t>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</si>
  <si>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</si>
  <si>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01  03  01  00  05  0000  810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</si>
  <si>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</si>
  <si>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</si>
  <si>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</si>
  <si>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</si>
  <si>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</si>
  <si>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</si>
  <si>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</si>
  <si>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</si>
  <si>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 бюджетов</t>
  </si>
  <si>
    <t>01  05  02  01  05  0000  510</t>
  </si>
  <si>
    <t>Увеличение прочих остатков денежных средств  бюджетов муниципальных районов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</si>
  <si>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</si>
  <si>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</si>
  <si>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</si>
  <si>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</si>
  <si>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</si>
  <si>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 бюджетов</t>
  </si>
  <si>
    <t>01  05  02  01  05  0000  610</t>
  </si>
  <si>
    <t>Уменьшение прочих остатков денежных средств  бюджетов муниципальных районов</t>
  </si>
  <si>
    <t>01  06  00  00  00  0000  000</t>
  </si>
  <si>
    <t>Иные  источники внутреннего финансирования дефицита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</si>
  <si>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</si>
  <si>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</si>
  <si>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</si>
  <si>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 кредитов, предоставленных внутри страны  в валюте Российской Федерации</t>
  </si>
  <si>
    <t>01  06  05  02  00  0000  640</t>
  </si>
  <si>
    <t>Возврат бюджетных  кредитов, предоставленных  другим бюджетам бюджетной системы   Российской Федерации  в валюте Российской Федерации</t>
  </si>
  <si>
    <t>01  06  05  02  05  0000  640</t>
  </si>
  <si>
    <t>Возврат бюджетных  кредитов, предоставленных  другим бюджетам бюджетной  системы   Российской Федерации из муниципального района  в валюте Российской Федерации</t>
  </si>
  <si>
    <t>01  06  05  02  05  2600  640</t>
  </si>
  <si>
    <t>Бюджетные кредиты, предоставленные для покрытия временных кассовых разрывов</t>
  </si>
  <si>
    <t xml:space="preserve">01  06  05  02  05  2603  640 </t>
  </si>
  <si>
    <t>Бюджетные кредиты, предоставленные для покрытия временных кассовых разрывов, возникающих 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</si>
  <si>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01  06  05  00  00  0000  500</t>
  </si>
  <si>
    <t>Предоставление бюджетных кредитов внутри страны в валюте Российской Федерации</t>
  </si>
  <si>
    <t>01  06  05  02  00  0000  540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</si>
  <si>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</si>
  <si>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</si>
  <si>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</si>
  <si>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01  06  05  02  05  2600  540</t>
  </si>
  <si>
    <t>01  06  05  02  05  2603  540</t>
  </si>
  <si>
    <t xml:space="preserve">                                                                 Приложение №3</t>
  </si>
  <si>
    <t xml:space="preserve">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</si>
  <si>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Глушковского района Курской области</t>
  </si>
  <si>
    <t xml:space="preserve">                                                                                                              от "26 "_апреля 2013 г.№ 202</t>
  </si>
  <si>
    <t>Отчет об исполнении бюджета муниципального района "Глушковский район" Курской области за  1 квартал 2013 года  по разделам  и подразделам , целевым статьям и видам  расходов  классификации  расходов бюджета</t>
  </si>
  <si>
    <t>тыс.руб</t>
  </si>
  <si>
    <t xml:space="preserve"> Наименование</t>
  </si>
  <si>
    <t>РЗ</t>
  </si>
  <si>
    <t>ПР</t>
  </si>
  <si>
    <t>ЦСР</t>
  </si>
  <si>
    <t>ВР</t>
  </si>
  <si>
    <t>Исполнено 1 квартал 2013 года</t>
  </si>
  <si>
    <t>2</t>
  </si>
  <si>
    <t>3</t>
  </si>
  <si>
    <t>4</t>
  </si>
  <si>
    <t>5</t>
  </si>
  <si>
    <t>6</t>
  </si>
  <si>
    <t>ВСЕГО РАСХОДОВ</t>
  </si>
  <si>
    <t>Общегосударственные вопросы</t>
  </si>
  <si>
    <t>О1</t>
  </si>
  <si>
    <t>Функционирование  высшего должностного лица  субъекта Российской Федерации и муниципального образования</t>
  </si>
  <si>
    <t>О2</t>
  </si>
  <si>
    <t>Руководство и управление в сфере установленных функций органов местного самоуправления</t>
  </si>
  <si>
    <t>002 00 00</t>
  </si>
  <si>
    <t xml:space="preserve">Глава муниципального образования </t>
  </si>
  <si>
    <t>002 03 00</t>
  </si>
  <si>
    <t>Расходы на выплаты персоналу в целях обеспечения выполнения функциями органами местного самоуправления, казенными учреждениями</t>
  </si>
  <si>
    <t>100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</si>
  <si>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</si>
  <si>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</si>
  <si>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</si>
  <si>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</si>
  <si>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</si>
  <si>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О3</t>
  </si>
  <si>
    <t>0020000</t>
  </si>
  <si>
    <t>Центральный аппарат</t>
  </si>
  <si>
    <t>0020400</t>
  </si>
  <si>
    <t>Иные выплаты персоналу, за исключением фонда оплаты труда</t>
  </si>
  <si>
    <t>122</t>
  </si>
  <si>
    <t>Закупка товаров, работ и услуг для муниципальных нужд</t>
  </si>
  <si>
    <t>200</t>
  </si>
  <si>
    <t xml:space="preserve">Иные закупки товаров, работ и услуг для муниципальных нужд 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</si>
  <si>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</si>
  <si>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</si>
  <si>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</si>
  <si>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</si>
  <si>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</si>
  <si>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</si>
  <si>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</si>
  <si>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</si>
  <si>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</si>
  <si>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</si>
  <si>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831</t>
  </si>
  <si>
    <t xml:space="preserve">Уплата налогов, сборов и иных  платежей 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</si>
  <si>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</si>
  <si>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</si>
  <si>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</si>
  <si>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 платежей</t>
  </si>
  <si>
    <t>852</t>
  </si>
  <si>
    <t>Специальные расходы</t>
  </si>
  <si>
    <t>880</t>
  </si>
  <si>
    <t>Председатель законодательного (представительного) органа  местного самоуправления</t>
  </si>
  <si>
    <t>0021100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</si>
  <si>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</si>
  <si>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О4</t>
  </si>
  <si>
    <t>Расходы на выплаты персоналу государственных органов</t>
  </si>
  <si>
    <t>Межбюджетные трансферты</t>
  </si>
  <si>
    <t>04</t>
  </si>
  <si>
    <t>5210000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</si>
  <si>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</si>
  <si>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5210200</t>
  </si>
  <si>
    <t>Субвенции местным бюджетам на осуществление отдельных государственных полномочий в сфере архивного дела</t>
  </si>
  <si>
    <t>01</t>
  </si>
  <si>
    <t>5210202</t>
  </si>
  <si>
    <t>Уплата налогов, сборов и иных обязательных платежей в бюджетную систему Российской Федерации</t>
  </si>
  <si>
    <t>Субвенции местным бюджетам на содержание работников, осуществляющих переданные государственные полномочия в сфере социальной защиты населения</t>
  </si>
  <si>
    <t>5210207</t>
  </si>
  <si>
    <t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</t>
  </si>
  <si>
    <t>5210208</t>
  </si>
  <si>
    <t>Субвенции местным бюджетам на осуществление отдельных государственных полномочий по профилактике безнадзорности и правонарушений несовершеннолетних</t>
  </si>
  <si>
    <t>5210211</t>
  </si>
  <si>
    <t>5210212</t>
  </si>
  <si>
    <t>Расходы на выплаты персоналу в целях обеспечения выполнения функций государственными органами, казенными учреждениями</t>
  </si>
  <si>
    <t>5210217</t>
  </si>
  <si>
    <t>Целевые программы муниципальных образований</t>
  </si>
  <si>
    <t>795 00 00</t>
  </si>
  <si>
    <t>Районная целевая программа "Энергосбережение и повышение энергетической эффективности на 2011-2015 г.г."</t>
  </si>
  <si>
    <t>795 13 00</t>
  </si>
  <si>
    <t>Иные закупки товаров, работ и услуг для муниципальных нужд</t>
  </si>
  <si>
    <t>Судебная система</t>
  </si>
  <si>
    <t>05</t>
  </si>
  <si>
    <t>Руководство и управление в сфере установленных функций</t>
  </si>
  <si>
    <t>001 00 00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</si>
  <si>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</si>
  <si>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001 40 00</t>
  </si>
  <si>
    <t>Обеспечение проведения выборов и референдумов</t>
  </si>
  <si>
    <t>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</si>
  <si>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</si>
  <si>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</si>
  <si>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</si>
  <si>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</si>
  <si>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 xml:space="preserve">Проведение выборов главы муниципального образования </t>
  </si>
  <si>
    <t>0200003</t>
  </si>
  <si>
    <t>Резервные фонды</t>
  </si>
  <si>
    <t>11</t>
  </si>
  <si>
    <t>0700000</t>
  </si>
  <si>
    <t>Резервные фонды исполнительных органов местного самоуправления</t>
  </si>
  <si>
    <t>0700500</t>
  </si>
  <si>
    <t>Резервные средства</t>
  </si>
  <si>
    <t>870</t>
  </si>
  <si>
    <t>Другие общегосударственные вопросы</t>
  </si>
  <si>
    <t>13</t>
  </si>
  <si>
    <t xml:space="preserve">Руководство  и управление  в сфере установленных  функций </t>
  </si>
  <si>
    <t>0010000</t>
  </si>
  <si>
    <t xml:space="preserve">Государственная  регистрация актов гражданского состояния </t>
  </si>
  <si>
    <t>0013800</t>
  </si>
  <si>
    <t>Резервные фонды исполнительных органов государственной власти субъектов Российской Федерации</t>
  </si>
  <si>
    <t>0700400</t>
  </si>
  <si>
    <t>Реализация государственных функций, связанных с общегосударственным управлением</t>
  </si>
  <si>
    <t>О920000</t>
  </si>
  <si>
    <t xml:space="preserve">Выполнение  других  обязательств государства </t>
  </si>
  <si>
    <t>О920300</t>
  </si>
  <si>
    <t>Учреждения по обеспечению хозяйственного обслуживания</t>
  </si>
  <si>
    <t>О930000</t>
  </si>
  <si>
    <t>Обеспечение деятельности (оказание услуг) подведомственных учреждений</t>
  </si>
  <si>
    <t>О939900</t>
  </si>
  <si>
    <t>Расходы на выплаты персоналу казенных учреждений</t>
  </si>
  <si>
    <t>110</t>
  </si>
  <si>
    <t>111</t>
  </si>
  <si>
    <t>112</t>
  </si>
  <si>
    <t>Закупка товаров, работ, услуг в целях капитального ремонта государственного имущества</t>
  </si>
  <si>
    <t>243</t>
  </si>
  <si>
    <t>Социальная помощь</t>
  </si>
  <si>
    <t>5050000</t>
  </si>
  <si>
    <t>Мероприятия в области социальной политики</t>
  </si>
  <si>
    <t>5053300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</si>
  <si>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</si>
  <si>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5053301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</si>
  <si>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</si>
  <si>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</si>
  <si>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учреждений)</t>
  </si>
  <si>
    <t>630</t>
  </si>
  <si>
    <t>Целевая программа "Содействие занятости населения Глушковского района Курской области на 2011-2013 годы"</t>
  </si>
  <si>
    <t>7951400</t>
  </si>
  <si>
    <t>Районная целевая программа "Комплексная межведомственная программа по профилактике преступлений и иных правонарушений в  Глушковском районе на 2012-2014 годы"</t>
  </si>
  <si>
    <t>7951700</t>
  </si>
  <si>
    <t>Районная целевая программа "Безопасность дорожного движения в  Глушковском районе"</t>
  </si>
  <si>
    <t>7951800</t>
  </si>
  <si>
    <t>Районная целевая программа "Сохранение и развитие архивного дела в Глушковском районе Курской области на 2013-2015 г.г."</t>
  </si>
  <si>
    <t>7951900</t>
  </si>
  <si>
    <t>Национальная экономика</t>
  </si>
  <si>
    <t>Сельское хозяйство и рыболовство</t>
  </si>
  <si>
    <t>Государственная поддержка сельского хозяйства</t>
  </si>
  <si>
    <t>2600000</t>
  </si>
  <si>
    <t>Государственная программа развития сельского хозяйства и регулирования рынков сельскохояйственной продукции, сырья и продовольствия на 2008-2012 годы</t>
  </si>
  <si>
    <t>2670000</t>
  </si>
  <si>
    <t>Государственная поддержка отраслей сельского хозяйства</t>
  </si>
  <si>
    <t>2670500</t>
  </si>
  <si>
    <t xml:space="preserve">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</si>
  <si>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2670501</t>
  </si>
  <si>
    <t>Субсидии юридическим лицам</t>
  </si>
  <si>
    <t>006</t>
  </si>
  <si>
    <t>Транспорт</t>
  </si>
  <si>
    <t>08</t>
  </si>
  <si>
    <t>7950000</t>
  </si>
  <si>
    <t>Районная целевая программа "Создание условий для предоставления транспортных услуг населению и организация транспортного обслуживания населения в границах Глушковского района на 2013 год"</t>
  </si>
  <si>
    <t>7952000</t>
  </si>
  <si>
    <t>Субсидии юридическим лицам (кроме муниципальных учреждений) и физическим лицам- производителям товаров, работ, услуг</t>
  </si>
  <si>
    <t>810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</si>
  <si>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</si>
  <si>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</si>
  <si>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</si>
  <si>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</si>
  <si>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</si>
  <si>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Субсидии местным бюджетам на внедрение информационных систем обеспечения градостроительной деятельности</t>
  </si>
  <si>
    <t>5210107</t>
  </si>
  <si>
    <t>Образование</t>
  </si>
  <si>
    <t>О7</t>
  </si>
  <si>
    <t>Дошкольное образование</t>
  </si>
  <si>
    <t>Детские дошкольные  учреждения</t>
  </si>
  <si>
    <t>4200000</t>
  </si>
  <si>
    <t xml:space="preserve">Обеспечение деятельности (оказание услуг) подведомственных учреждений </t>
  </si>
  <si>
    <t>4209900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</si>
  <si>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</si>
  <si>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Расходы на выплаты персоналу  казенных учреждений</t>
  </si>
  <si>
    <t>Закупка товаров, работ, услуг в сфере   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</si>
  <si>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</si>
  <si>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Средства местных бюджетов на софинансирование расходных обязательств муниципального образования в рамках областной целевой программы «Развитие образования Курской области на 2011-2014 годы» на проведение капитального ремонта  муниципальных образовательных учреждений».</t>
  </si>
  <si>
    <t>4209903</t>
  </si>
  <si>
    <t>Общее образование</t>
  </si>
  <si>
    <t xml:space="preserve">Школы - неполные средние и средние
</t>
  </si>
  <si>
    <t>4210000</t>
  </si>
  <si>
    <t>4219900</t>
  </si>
  <si>
    <t>Средства местных бюджетов на софинансирование расходных обязательств муниципального образования на проведение мероприятий в рамках реализации комплекса мер по модернизации региональной системы общего образования</t>
  </si>
  <si>
    <t>4219901</t>
  </si>
  <si>
    <t>Средства местных бюджетов на софинансирование расходных обязательств муниципального образования по приобретению оборудования  для школьных столовых в  муниципальных образовательных учреждениях в рамках реализации комплекса мер по модернизации региональной системы общего образования</t>
  </si>
  <si>
    <t>4219902</t>
  </si>
  <si>
    <t>Средства местных бюджетов на софинансирование расходных обязательств муниципального образования по предоставлению мер социальной поддержки</t>
  </si>
  <si>
    <t>4219930</t>
  </si>
  <si>
    <t xml:space="preserve">Учреждения по внешкольной работе с детьми </t>
  </si>
  <si>
    <t>4230000</t>
  </si>
  <si>
    <t>4239900</t>
  </si>
  <si>
    <t>Мероприятия в области образования</t>
  </si>
  <si>
    <t>4360000</t>
  </si>
  <si>
    <t>Модернизация региональных систем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</si>
  <si>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</si>
  <si>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</si>
  <si>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</si>
  <si>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 классное руководство </t>
  </si>
  <si>
    <t>5200900</t>
  </si>
  <si>
    <t>Субсидии бюджетам муниципальных образований 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</si>
  <si>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</si>
  <si>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Субсидии местным бюджетам на предоставление мер социальной поддержки работникам муниципальных учреждений образования</t>
  </si>
  <si>
    <t>5210106</t>
  </si>
  <si>
    <t>Региональные целевые программы</t>
  </si>
  <si>
    <t>5220000</t>
  </si>
  <si>
    <t>Областная целевая программа "Развитие образования Курской области на 2011-2013 годы"</t>
  </si>
  <si>
    <t>5224200</t>
  </si>
  <si>
    <t>Субсидии местным бюджетам для проведения капитального ремонта  муниципальных образовательных учреждений</t>
  </si>
  <si>
    <t>5224201</t>
  </si>
  <si>
    <t>Субсидии муниципальным образованиям на дополнительное финансирование мероприятий по организации питания обучающихся</t>
  </si>
  <si>
    <t>5224203</t>
  </si>
  <si>
    <t>Предоставление субсидий из областного бюджета бюджетам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</si>
  <si>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02</t>
  </si>
  <si>
    <t>5224209</t>
  </si>
  <si>
    <t>Ведомственные целевые программы Курской области</t>
  </si>
  <si>
    <t>555 00 00</t>
  </si>
  <si>
    <t>Ведомственная целевая программа "Создание условий для реализации государственного стандарта общего образования в общеобразовательных учреждениях Курской области на 2012-2014 годы"</t>
  </si>
  <si>
    <t>555 11 00</t>
  </si>
  <si>
    <t>Районная целевая программа "Организация питания обучающихся Глушковского района на 2013-2014 г.г."</t>
  </si>
  <si>
    <t>795 16 00</t>
  </si>
  <si>
    <t xml:space="preserve">Молодежная политика  и оздоровление детей </t>
  </si>
  <si>
    <t>Мероприятия по проведению оздоровительной  кампании  детей</t>
  </si>
  <si>
    <t>4320000</t>
  </si>
  <si>
    <t>4329900</t>
  </si>
  <si>
    <t>Региональные  программы</t>
  </si>
  <si>
    <t>Областная целевая программа "Организация оздоровления и отдыха детей  Курской области в 2011-2013 годах"</t>
  </si>
  <si>
    <t>5226100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</si>
  <si>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</si>
  <si>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</si>
  <si>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</si>
  <si>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</si>
  <si>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</t>
  </si>
  <si>
    <t>323</t>
  </si>
  <si>
    <t xml:space="preserve">Организация оздоровления и отдыха детей в Глушковском районе </t>
  </si>
  <si>
    <t>7951000</t>
  </si>
  <si>
    <t>Районная целевая программа "Молодежь 2011-2013 г.г."</t>
  </si>
  <si>
    <t>7951100</t>
  </si>
  <si>
    <t>Другие вопросы в области образования</t>
  </si>
  <si>
    <t>О9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</si>
  <si>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</si>
  <si>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</si>
  <si>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</si>
  <si>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</si>
  <si>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</si>
  <si>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</si>
  <si>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</si>
  <si>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400</t>
  </si>
  <si>
    <t>Бюджетные инвестиции в объекты государственной собственности муниципальным районным учреждениям</t>
  </si>
  <si>
    <t>410</t>
  </si>
  <si>
    <t>Бюджетные инвестиции в объекты государственной собственности казенным учреждениям  вне рамок государственного оборонного заказа</t>
  </si>
  <si>
    <t>411</t>
  </si>
  <si>
    <t xml:space="preserve">Учебно-методические кабинеты, централизованные
бухгалтерии, группы хозяйственного обслуживания, учебные
фильмотеки, межшкольные учебно-производственные комбинаты,
логопедические пункты
</t>
  </si>
  <si>
    <t>4520000</t>
  </si>
  <si>
    <t>4529900</t>
  </si>
  <si>
    <t>09</t>
  </si>
  <si>
    <t>Субвенции местным бюджетам на содержание работников,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</si>
  <si>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5210222</t>
  </si>
  <si>
    <t>5210220</t>
  </si>
  <si>
    <t>Культура , кинематография</t>
  </si>
  <si>
    <t>О8</t>
  </si>
  <si>
    <t xml:space="preserve">Культура </t>
  </si>
  <si>
    <t>Районная целевая программа "Культура Глушковского района Курской области на 2013-2015 годы"</t>
  </si>
  <si>
    <t>7951500</t>
  </si>
  <si>
    <t>Библиотеки</t>
  </si>
  <si>
    <t>4420000</t>
  </si>
  <si>
    <t>Обеспечение деятельности (оказание услуг) подведомственных  учреждений</t>
  </si>
  <si>
    <t>4429900</t>
  </si>
  <si>
    <t>Областная целевая программа "Культура Курской области на 2011-2015 годы"</t>
  </si>
  <si>
    <t>5222900</t>
  </si>
  <si>
    <t>Другие вопросы  в области культуры, кинематографии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</si>
  <si>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</si>
  <si>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5210214</t>
  </si>
  <si>
    <t>Социальная политика</t>
  </si>
  <si>
    <t>Пенсионное обеспечение</t>
  </si>
  <si>
    <t>10</t>
  </si>
  <si>
    <t>Доплаты  к пенсиям, дополнительное пенсионное обеспечение</t>
  </si>
  <si>
    <t>4910000</t>
  </si>
  <si>
    <t>Выплата  пенсий за выслугу лет и доплат к пенсиям муниципальных служащих Курской области</t>
  </si>
  <si>
    <t>4910100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</si>
  <si>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</si>
  <si>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</si>
  <si>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 населения</t>
  </si>
  <si>
    <t>Обеспечение равной доступности услуг общественного транспорта на территории муниципального района</t>
  </si>
  <si>
    <t>5053700</t>
  </si>
  <si>
    <t>324</t>
  </si>
  <si>
    <t>Реализация мер социальной поддержки отдельных категорий граждан в Курской области</t>
  </si>
  <si>
    <t>5055500</t>
  </si>
  <si>
    <t>Ежемесячное пособие на ребенка</t>
  </si>
  <si>
    <t>5055510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</si>
  <si>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</si>
  <si>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</si>
  <si>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</si>
  <si>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</si>
  <si>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Обеспечение  мер  социальной  поддержки  ветеранов  труда и тружеников тыла</t>
  </si>
  <si>
    <t>5055520</t>
  </si>
  <si>
    <t>Обеспечение  мер  социальной  поддержки  ветеранов  труда</t>
  </si>
  <si>
    <t>5055521</t>
  </si>
  <si>
    <t>Обеспечение  мер  социальной  поддержки труженников тыла</t>
  </si>
  <si>
    <t>5055522</t>
  </si>
  <si>
    <t>Обеспечение  мер социальной  поддержки  реабилитированных  лиц и лиц , признанных  пострадавшими  от  политических  репрессий</t>
  </si>
  <si>
    <t>5055530</t>
  </si>
  <si>
    <t>Оказание других видов социальной помощи</t>
  </si>
  <si>
    <t>5058500</t>
  </si>
  <si>
    <t>Закон Курской области "О предоставлении социальной поддержки отделным категориям граждан по обеспечению продовольственными товарами"</t>
  </si>
  <si>
    <t>5058504</t>
  </si>
  <si>
    <t>Субвенции местным бюджетам на 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</si>
  <si>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5210213</t>
  </si>
  <si>
    <t>Меры социальной поддержки населения по публичным нормативным обязательствам</t>
  </si>
  <si>
    <t>314</t>
  </si>
  <si>
    <t>Субвенции местным бюджетам на осуществление отдельных государственных полномочий по финансовому обеспечению расходов по предоставлению мер социальной поддержки на бесплатное жилое помещение с отоплением и освещением работникам муниципальных образовательных учреждений</t>
  </si>
  <si>
    <t>5210215</t>
  </si>
  <si>
    <t>Иные закупки товаров, работ и услуг для муниципальных нужд нужд</t>
  </si>
  <si>
    <t xml:space="preserve">Охрана семьи и детства </t>
  </si>
  <si>
    <t>Выплата компенсации части родительской платы  за содержание ребенка в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</si>
  <si>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 xml:space="preserve">Пособия и компенсации по публичным нормативным обязательствам </t>
  </si>
  <si>
    <t>Содержание ребенка в семье опекуна и приемной семье, а также  вознаграждение, причитающееся приемному родителю</t>
  </si>
  <si>
    <t>5201300</t>
  </si>
  <si>
    <t>Физическая культура  и спорт</t>
  </si>
  <si>
    <t xml:space="preserve">Физическая культура  </t>
  </si>
  <si>
    <t>Физкультурно-оздоровительная работа и спортивные мероприятия</t>
  </si>
  <si>
    <t>5120000</t>
  </si>
  <si>
    <t xml:space="preserve">Мероприятия  в области здравоохранения, спорта  и физической  культуры, туризма  </t>
  </si>
  <si>
    <t>5129700</t>
  </si>
  <si>
    <t xml:space="preserve">Выполнение функций органами местного самоуправления </t>
  </si>
  <si>
    <t>500</t>
  </si>
  <si>
    <t>000</t>
  </si>
  <si>
    <t>Районная целевая программа "Развитие физкультуры и спорта в Глушковском районе"</t>
  </si>
  <si>
    <t>7951200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</si>
  <si>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</si>
  <si>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</si>
  <si>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</si>
  <si>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</si>
  <si>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</si>
  <si>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</si>
  <si>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муниципального долга</t>
  </si>
  <si>
    <t>700</t>
  </si>
  <si>
    <t>Обслуживание муниципального долга муниципального района</t>
  </si>
  <si>
    <t>720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</si>
  <si>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</si>
  <si>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</si>
  <si>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</si>
  <si>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</si>
  <si>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5160000</t>
  </si>
  <si>
    <t>5160100</t>
  </si>
  <si>
    <t xml:space="preserve">Выравнивание бюджетной обеспеченности поселений из районного фонда финансовой поддержки </t>
  </si>
  <si>
    <t>5160130</t>
  </si>
  <si>
    <t>Дотации</t>
  </si>
  <si>
    <t>510</t>
  </si>
  <si>
    <t>Дотации на выравнивание бюджетной обеспеченности муниципальных образований</t>
  </si>
  <si>
    <t>511</t>
  </si>
  <si>
    <t xml:space="preserve">                                         Приложение №4</t>
  </si>
  <si>
    <t xml:space="preserve">                                                                         к Постановлению Администрации</t>
  </si>
  <si>
    <t xml:space="preserve">                                                                                    Глушковского района Курской области</t>
  </si>
  <si>
    <t xml:space="preserve">                                                                    от "26 " апреля 2013 г. №  202</t>
  </si>
  <si>
    <t xml:space="preserve">Отчет об исполнении бюджета муниципального района "Глушковский район" Курской области </t>
  </si>
  <si>
    <t>за  1 квартал 2013 года в соответствии с ведомственной структурой расходов бюджетов</t>
  </si>
  <si>
    <t>ГРБС</t>
  </si>
  <si>
    <t>Администрация Глушковского района    Курской области</t>
  </si>
  <si>
    <t>ОО1</t>
  </si>
  <si>
    <t>0020900</t>
  </si>
  <si>
    <t>001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</si>
  <si>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</si>
  <si>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</si>
  <si>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</si>
  <si>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Другие вопросы в области здравоохранения, физической культуры и спорта</t>
  </si>
  <si>
    <t>1О</t>
  </si>
  <si>
    <t>Федеральные целевые программы</t>
  </si>
  <si>
    <t>1000000</t>
  </si>
  <si>
    <t>Федеральная целевая программа «Социальное развитие села до 2010 года»</t>
  </si>
  <si>
    <t>1001100</t>
  </si>
  <si>
    <t>003</t>
  </si>
  <si>
    <t>Обеспечение равной доступности услуг общественного транспорта на территории Курской области для отдельных категорий граждан</t>
  </si>
  <si>
    <t>Прочие межбюджетные трансферты бюджетам субъектов Российской Федерации и муниципальных образований общего характера</t>
  </si>
  <si>
    <t>Средства, передаваемые для компенсации дополнительных расходов, возникших  в результате  решений , принятых органами власти другого уровня</t>
  </si>
  <si>
    <t>5201500</t>
  </si>
  <si>
    <t xml:space="preserve">Иные межбюджетные трансферты </t>
  </si>
  <si>
    <t>540</t>
  </si>
  <si>
    <t xml:space="preserve">Иные межбюджетные трансферты бюджетам поселений на оказание финансовой поддержки бюджетам поселений по решению вопросов местного значения </t>
  </si>
  <si>
    <t>5210310</t>
  </si>
  <si>
    <t xml:space="preserve">Отдел Образования Администрации Глушковского района </t>
  </si>
  <si>
    <t>ОО4</t>
  </si>
  <si>
    <t>004</t>
  </si>
  <si>
    <t>Средства местных бюджетов на софинансирование расходных обязательств муниципального образования по приобретению оборудования  для школьных столовых в  МОУ в рамках реализации комплекса мер по модернизации региональной системы общего образования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</si>
  <si>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</si>
  <si>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Областная целевая программа "Школьный автобус на 2011-2013 г.г."</t>
  </si>
  <si>
    <t>5224000</t>
  </si>
  <si>
    <t>Субсидии из областного бюджета бюджетам муниципальных районов  в целях софинансирования расходных обязательств местных бюджетов  на приобретение автобусов марки ГАЗ, соответствующих ГОСТ Р 51160-98, для муниципальных общеобразовательных учреждений, расположенных в сельской местности</t>
  </si>
  <si>
    <t>5224001</t>
  </si>
  <si>
    <t xml:space="preserve"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</si>
  <si>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Субсидии  местным бюджетам для долевого финансирования расходов по организации отдыха детей в каникулярное время</t>
  </si>
  <si>
    <t>5210110</t>
  </si>
  <si>
    <t xml:space="preserve">Внедрение инновационных образовательных программ </t>
  </si>
  <si>
    <t>4360200</t>
  </si>
  <si>
    <t xml:space="preserve">Отдел Культуры Администрации Глушковского района Курской области </t>
  </si>
  <si>
    <t>ОО5</t>
  </si>
  <si>
    <t>Учреждения культуры и мероприятия в сфере культуры и кинематографии, финансируемые за счет средств бюджета муниципального района</t>
  </si>
  <si>
    <t>4400005</t>
  </si>
  <si>
    <t>Обеспечение деятельности (оказание услуг) подведомственных  учреждений, финансируемых за счет средств бюджета муниципального района</t>
  </si>
  <si>
    <t>4409905</t>
  </si>
  <si>
    <t>005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</si>
</sst>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</numFmts>
  <fonts count="58">
    <font>
      <sz val="1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b/>
      <sz val="14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9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 Ci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10" xfId="57" applyFont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top" wrapText="1"/>
    </xf>
    <xf numFmtId="165" fontId="4" fillId="0" borderId="11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5" fontId="4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65" fontId="3" fillId="0" borderId="10" xfId="0" applyNumberFormat="1" applyFont="1" applyBorder="1" applyAlignment="1">
      <alignment vertical="center"/>
    </xf>
    <xf numFmtId="0" fontId="3" fillId="0" borderId="10" xfId="57" applyFont="1" applyBorder="1" applyAlignment="1">
      <alignment vertical="top" wrapText="1"/>
      <protection/>
    </xf>
    <xf numFmtId="49" fontId="3" fillId="0" borderId="10" xfId="57" applyNumberFormat="1" applyFont="1" applyBorder="1" applyAlignment="1">
      <alignment horizontal="center" vertical="center"/>
      <protection/>
    </xf>
    <xf numFmtId="49" fontId="4" fillId="0" borderId="10" xfId="57" applyNumberFormat="1" applyFont="1" applyBorder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49" fontId="8" fillId="0" borderId="10" xfId="62" applyNumberFormat="1" applyFont="1" applyBorder="1" applyAlignment="1">
      <alignment horizontal="center" vertical="center"/>
      <protection/>
    </xf>
    <xf numFmtId="0" fontId="3" fillId="0" borderId="10" xfId="63" applyFont="1" applyBorder="1" applyAlignment="1">
      <alignment vertical="top" wrapText="1"/>
      <protection/>
    </xf>
    <xf numFmtId="49" fontId="4" fillId="0" borderId="10" xfId="62" applyNumberFormat="1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top" wrapText="1"/>
      <protection/>
    </xf>
    <xf numFmtId="164" fontId="4" fillId="0" borderId="10" xfId="0" applyNumberFormat="1" applyFont="1" applyBorder="1" applyAlignment="1">
      <alignment wrapText="1"/>
    </xf>
    <xf numFmtId="0" fontId="4" fillId="0" borderId="10" xfId="62" applyFont="1" applyBorder="1" applyAlignment="1">
      <alignment wrapText="1"/>
      <protection/>
    </xf>
    <xf numFmtId="164" fontId="4" fillId="0" borderId="10" xfId="0" applyNumberFormat="1" applyFont="1" applyFill="1" applyBorder="1" applyAlignment="1">
      <alignment wrapText="1"/>
    </xf>
    <xf numFmtId="0" fontId="4" fillId="0" borderId="10" xfId="54" applyFont="1" applyBorder="1" applyAlignment="1">
      <alignment vertical="center" wrapText="1"/>
      <protection/>
    </xf>
    <xf numFmtId="164" fontId="4" fillId="0" borderId="10" xfId="0" applyNumberFormat="1" applyFont="1" applyFill="1" applyBorder="1" applyAlignment="1">
      <alignment vertical="center" wrapText="1"/>
    </xf>
    <xf numFmtId="0" fontId="4" fillId="0" borderId="10" xfId="54" applyFont="1" applyBorder="1" applyAlignment="1">
      <alignment vertical="top" wrapText="1"/>
      <protection/>
    </xf>
    <xf numFmtId="0" fontId="3" fillId="0" borderId="10" xfId="0" applyFont="1" applyBorder="1" applyAlignment="1">
      <alignment horizontal="justify" vertical="top" wrapText="1"/>
    </xf>
    <xf numFmtId="164" fontId="3" fillId="0" borderId="10" xfId="0" applyNumberFormat="1" applyFont="1" applyFill="1" applyBorder="1" applyAlignment="1">
      <alignment wrapText="1"/>
    </xf>
    <xf numFmtId="0" fontId="3" fillId="0" borderId="10" xfId="63" applyFont="1" applyBorder="1" applyAlignment="1">
      <alignment wrapText="1"/>
      <protection/>
    </xf>
    <xf numFmtId="164" fontId="3" fillId="0" borderId="10" xfId="0" applyNumberFormat="1" applyFont="1" applyBorder="1" applyAlignment="1">
      <alignment vertic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62" applyFont="1" applyFill="1" applyBorder="1" applyAlignment="1">
      <alignment vertical="top" wrapText="1"/>
      <protection/>
    </xf>
    <xf numFmtId="0" fontId="4" fillId="0" borderId="10" xfId="62" applyFont="1" applyBorder="1" applyAlignment="1">
      <alignment vertical="top" wrapText="1"/>
      <protection/>
    </xf>
    <xf numFmtId="0" fontId="3" fillId="0" borderId="10" xfId="0" applyFont="1" applyFill="1" applyBorder="1" applyAlignment="1">
      <alignment horizontal="justify" vertical="top" wrapText="1"/>
    </xf>
    <xf numFmtId="164" fontId="3" fillId="0" borderId="10" xfId="0" applyNumberFormat="1" applyFont="1" applyFill="1" applyBorder="1" applyAlignment="1">
      <alignment vertical="center" wrapText="1"/>
    </xf>
    <xf numFmtId="49" fontId="4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vertical="top" wrapText="1"/>
      <protection/>
    </xf>
    <xf numFmtId="0" fontId="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/>
    </xf>
    <xf numFmtId="49" fontId="4" fillId="33" borderId="10" xfId="62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0" xfId="63" applyFont="1" applyFill="1" applyBorder="1" applyAlignment="1">
      <alignment vertical="top" wrapText="1"/>
      <protection/>
    </xf>
    <xf numFmtId="49" fontId="4" fillId="0" borderId="10" xfId="60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vertical="top" wrapText="1"/>
      <protection/>
    </xf>
    <xf numFmtId="0" fontId="4" fillId="0" borderId="10" xfId="60" applyFont="1" applyBorder="1" applyAlignment="1">
      <alignment vertical="top" wrapText="1"/>
      <protection/>
    </xf>
    <xf numFmtId="0" fontId="4" fillId="0" borderId="10" xfId="64" applyFont="1" applyBorder="1" applyAlignment="1">
      <alignment vertical="top" wrapText="1"/>
      <protection/>
    </xf>
    <xf numFmtId="0" fontId="3" fillId="0" borderId="10" xfId="0" applyFont="1" applyBorder="1" applyAlignment="1">
      <alignment horizontal="justify" wrapText="1"/>
    </xf>
    <xf numFmtId="0" fontId="4" fillId="0" borderId="10" xfId="62" applyFont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63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55" applyNumberFormat="1" applyFont="1" applyBorder="1" applyAlignment="1">
      <alignment/>
      <protection/>
    </xf>
    <xf numFmtId="0" fontId="4" fillId="0" borderId="10" xfId="55" applyFont="1" applyBorder="1" applyAlignment="1">
      <alignment/>
      <protection/>
    </xf>
    <xf numFmtId="164" fontId="3" fillId="0" borderId="10" xfId="0" applyNumberFormat="1" applyFont="1" applyFill="1" applyBorder="1" applyAlignment="1">
      <alignment vertical="center"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vertical="top" wrapText="1"/>
      <protection/>
    </xf>
    <xf numFmtId="0" fontId="4" fillId="0" borderId="10" xfId="55" applyFont="1" applyBorder="1" applyAlignment="1">
      <alignment vertical="top" wrapText="1"/>
      <protection/>
    </xf>
    <xf numFmtId="49" fontId="3" fillId="0" borderId="10" xfId="62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164" fontId="3" fillId="35" borderId="10" xfId="0" applyNumberFormat="1" applyFont="1" applyFill="1" applyBorder="1" applyAlignment="1">
      <alignment wrapText="1"/>
    </xf>
    <xf numFmtId="0" fontId="4" fillId="0" borderId="10" xfId="58" applyFont="1" applyBorder="1" applyAlignment="1">
      <alignment vertical="center" wrapText="1"/>
      <protection/>
    </xf>
    <xf numFmtId="164" fontId="4" fillId="35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center"/>
    </xf>
    <xf numFmtId="164" fontId="0" fillId="0" borderId="0" xfId="0" applyNumberFormat="1" applyFill="1" applyAlignment="1">
      <alignment horizontal="right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center"/>
    </xf>
    <xf numFmtId="164" fontId="6" fillId="34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10" xfId="0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6" fillId="0" borderId="10" xfId="59" applyNumberFormat="1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vertical="top" wrapText="1"/>
      <protection/>
    </xf>
    <xf numFmtId="164" fontId="6" fillId="0" borderId="10" xfId="59" applyNumberFormat="1" applyFont="1" applyFill="1" applyBorder="1" applyAlignment="1">
      <alignment/>
      <protection/>
    </xf>
    <xf numFmtId="164" fontId="6" fillId="0" borderId="10" xfId="59" applyNumberFormat="1" applyFont="1" applyBorder="1" applyAlignment="1">
      <alignment/>
      <protection/>
    </xf>
    <xf numFmtId="49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top" wrapText="1"/>
      <protection/>
    </xf>
    <xf numFmtId="164" fontId="0" fillId="0" borderId="10" xfId="59" applyNumberFormat="1" applyFont="1" applyFill="1" applyBorder="1" applyAlignment="1">
      <alignment/>
      <protection/>
    </xf>
    <xf numFmtId="164" fontId="0" fillId="0" borderId="10" xfId="59" applyNumberFormat="1" applyFont="1" applyBorder="1" applyAlignment="1">
      <alignment/>
      <protection/>
    </xf>
    <xf numFmtId="0" fontId="0" fillId="0" borderId="10" xfId="59" applyFont="1" applyBorder="1" applyAlignment="1">
      <alignment wrapText="1"/>
      <protection/>
    </xf>
    <xf numFmtId="0" fontId="0" fillId="0" borderId="10" xfId="59" applyFont="1" applyBorder="1" applyAlignment="1">
      <alignment vertical="top" wrapText="1"/>
      <protection/>
    </xf>
    <xf numFmtId="0" fontId="0" fillId="0" borderId="13" xfId="59" applyFont="1" applyFill="1" applyBorder="1" applyAlignment="1">
      <alignment vertical="center" wrapText="1"/>
      <protection/>
    </xf>
    <xf numFmtId="0" fontId="0" fillId="0" borderId="13" xfId="59" applyFont="1" applyFill="1" applyBorder="1" applyAlignment="1">
      <alignment vertical="top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49" fontId="4" fillId="0" borderId="10" xfId="62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9" fillId="0" borderId="11" xfId="62" applyFont="1" applyFill="1" applyBorder="1" applyAlignment="1">
      <alignment horizontal="center" wrapText="1"/>
      <protection/>
    </xf>
    <xf numFmtId="0" fontId="9" fillId="0" borderId="15" xfId="62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31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166" fontId="31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166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166" fontId="33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49" fontId="35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66" fontId="34" fillId="0" borderId="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/>
    </xf>
    <xf numFmtId="166" fontId="3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166" fontId="34" fillId="0" borderId="20" xfId="0" applyNumberFormat="1" applyFont="1" applyFill="1" applyBorder="1" applyAlignment="1">
      <alignment horizontal="center" vertical="center" wrapText="1"/>
    </xf>
    <xf numFmtId="49" fontId="36" fillId="0" borderId="21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 wrapText="1"/>
    </xf>
    <xf numFmtId="49" fontId="36" fillId="0" borderId="22" xfId="0" applyNumberFormat="1" applyFont="1" applyFill="1" applyBorder="1" applyAlignment="1">
      <alignment horizontal="center" vertical="center"/>
    </xf>
    <xf numFmtId="166" fontId="36" fillId="0" borderId="23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Alignment="1">
      <alignment/>
    </xf>
    <xf numFmtId="0" fontId="9" fillId="0" borderId="19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166" fontId="9" fillId="0" borderId="2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9" fillId="0" borderId="19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7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66" fontId="34" fillId="0" borderId="2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vertical="top" wrapText="1"/>
    </xf>
    <xf numFmtId="49" fontId="4" fillId="0" borderId="10" xfId="57" applyNumberFormat="1" applyFont="1" applyFill="1" applyBorder="1" applyAlignment="1">
      <alignment horizontal="center" wrapText="1"/>
      <protection/>
    </xf>
    <xf numFmtId="164" fontId="4" fillId="0" borderId="0" xfId="0" applyNumberFormat="1" applyFont="1" applyFill="1" applyAlignment="1">
      <alignment/>
    </xf>
    <xf numFmtId="0" fontId="3" fillId="0" borderId="19" xfId="57" applyFont="1" applyFill="1" applyBorder="1" applyAlignment="1">
      <alignment horizontal="left" vertical="top" wrapText="1"/>
      <protection/>
    </xf>
    <xf numFmtId="164" fontId="3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19" xfId="57" applyFont="1" applyFill="1" applyBorder="1" applyAlignment="1">
      <alignment horizontal="justify" vertical="top" wrapText="1"/>
      <protection/>
    </xf>
    <xf numFmtId="166" fontId="34" fillId="0" borderId="20" xfId="57" applyNumberFormat="1" applyFont="1" applyFill="1" applyBorder="1" applyAlignment="1">
      <alignment horizontal="center" wrapText="1"/>
      <protection/>
    </xf>
    <xf numFmtId="49" fontId="4" fillId="0" borderId="24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/>
    </xf>
    <xf numFmtId="49" fontId="3" fillId="0" borderId="10" xfId="57" applyNumberFormat="1" applyFont="1" applyFill="1" applyBorder="1" applyAlignment="1">
      <alignment horizontal="center" wrapText="1"/>
      <protection/>
    </xf>
    <xf numFmtId="0" fontId="4" fillId="0" borderId="19" xfId="57" applyFont="1" applyFill="1" applyBorder="1" applyAlignment="1">
      <alignment horizontal="justify" vertical="top" wrapText="1"/>
      <protection/>
    </xf>
    <xf numFmtId="0" fontId="4" fillId="0" borderId="19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57" applyNumberFormat="1" applyFont="1" applyFill="1" applyBorder="1" applyAlignment="1">
      <alignment horizontal="right" wrapText="1"/>
      <protection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26" xfId="72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 wrapText="1"/>
    </xf>
    <xf numFmtId="0" fontId="3" fillId="0" borderId="19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25" xfId="65" applyFont="1" applyFill="1" applyBorder="1" applyAlignment="1">
      <alignment horizontal="left" wrapText="1"/>
      <protection/>
    </xf>
    <xf numFmtId="0" fontId="4" fillId="0" borderId="25" xfId="0" applyFont="1" applyFill="1" applyBorder="1" applyAlignment="1">
      <alignment wrapText="1"/>
    </xf>
    <xf numFmtId="49" fontId="4" fillId="0" borderId="24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wrapText="1"/>
    </xf>
    <xf numFmtId="49" fontId="4" fillId="0" borderId="19" xfId="0" applyNumberFormat="1" applyFont="1" applyFill="1" applyBorder="1" applyAlignment="1">
      <alignment wrapText="1"/>
    </xf>
    <xf numFmtId="49" fontId="4" fillId="0" borderId="28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vertical="top"/>
    </xf>
    <xf numFmtId="49" fontId="11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4" fillId="0" borderId="0" xfId="0" applyFont="1" applyFill="1" applyAlignment="1">
      <alignment/>
    </xf>
    <xf numFmtId="166" fontId="34" fillId="0" borderId="1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5" xfId="57" applyFont="1" applyFill="1" applyBorder="1" applyAlignment="1">
      <alignment horizontal="left" wrapText="1"/>
      <protection/>
    </xf>
    <xf numFmtId="167" fontId="4" fillId="0" borderId="25" xfId="0" applyNumberFormat="1" applyFont="1" applyFill="1" applyBorder="1" applyAlignment="1">
      <alignment wrapText="1"/>
    </xf>
    <xf numFmtId="0" fontId="4" fillId="0" borderId="19" xfId="0" applyNumberFormat="1" applyFont="1" applyFill="1" applyBorder="1" applyAlignment="1">
      <alignment wrapText="1"/>
    </xf>
    <xf numFmtId="0" fontId="32" fillId="0" borderId="19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9" xfId="56" applyFont="1" applyFill="1" applyBorder="1" applyAlignment="1">
      <alignment wrapText="1"/>
      <protection/>
    </xf>
    <xf numFmtId="0" fontId="32" fillId="0" borderId="29" xfId="0" applyFont="1" applyFill="1" applyBorder="1" applyAlignment="1">
      <alignment vertical="top" wrapText="1"/>
    </xf>
    <xf numFmtId="49" fontId="4" fillId="0" borderId="30" xfId="0" applyNumberFormat="1" applyFont="1" applyFill="1" applyBorder="1" applyAlignment="1">
      <alignment horizontal="center"/>
    </xf>
    <xf numFmtId="49" fontId="4" fillId="0" borderId="30" xfId="57" applyNumberFormat="1" applyFont="1" applyFill="1" applyBorder="1" applyAlignment="1">
      <alignment horizontal="center" wrapText="1"/>
      <protection/>
    </xf>
    <xf numFmtId="166" fontId="34" fillId="0" borderId="31" xfId="0" applyNumberFormat="1" applyFont="1" applyFill="1" applyBorder="1" applyAlignment="1">
      <alignment horizontal="center"/>
    </xf>
    <xf numFmtId="166" fontId="34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166" fontId="4" fillId="0" borderId="0" xfId="0" applyNumberFormat="1" applyFont="1" applyFill="1" applyAlignment="1">
      <alignment horizontal="center"/>
    </xf>
    <xf numFmtId="49" fontId="33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44" fontId="1" fillId="0" borderId="0" xfId="42" applyFont="1" applyAlignment="1">
      <alignment horizontal="center" wrapText="1"/>
    </xf>
    <xf numFmtId="0" fontId="40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4" fontId="2" fillId="0" borderId="0" xfId="42" applyFont="1" applyFill="1" applyAlignment="1">
      <alignment horizontal="center" wrapText="1"/>
    </xf>
    <xf numFmtId="164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right"/>
    </xf>
    <xf numFmtId="49" fontId="35" fillId="0" borderId="32" xfId="0" applyNumberFormat="1" applyFont="1" applyFill="1" applyBorder="1" applyAlignment="1">
      <alignment horizontal="center" vertical="center"/>
    </xf>
    <xf numFmtId="2" fontId="34" fillId="0" borderId="18" xfId="0" applyNumberFormat="1" applyFont="1" applyFill="1" applyBorder="1" applyAlignment="1">
      <alignment horizontal="center" vertical="center" wrapText="1"/>
    </xf>
    <xf numFmtId="49" fontId="35" fillId="0" borderId="22" xfId="0" applyNumberFormat="1" applyFont="1" applyFill="1" applyBorder="1" applyAlignment="1">
      <alignment horizontal="center" vertical="center"/>
    </xf>
    <xf numFmtId="2" fontId="34" fillId="0" borderId="2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right"/>
    </xf>
    <xf numFmtId="164" fontId="34" fillId="0" borderId="10" xfId="0" applyNumberFormat="1" applyFont="1" applyFill="1" applyBorder="1" applyAlignment="1">
      <alignment horizontal="center"/>
    </xf>
    <xf numFmtId="0" fontId="37" fillId="0" borderId="19" xfId="57" applyFont="1" applyFill="1" applyBorder="1" applyAlignment="1">
      <alignment horizontal="left" vertical="top" wrapText="1"/>
      <protection/>
    </xf>
    <xf numFmtId="0" fontId="37" fillId="0" borderId="19" xfId="57" applyFont="1" applyFill="1" applyBorder="1" applyAlignment="1">
      <alignment horizontal="justify" vertical="top" wrapText="1"/>
      <protection/>
    </xf>
    <xf numFmtId="164" fontId="34" fillId="0" borderId="10" xfId="57" applyNumberFormat="1" applyFont="1" applyFill="1" applyBorder="1" applyAlignment="1">
      <alignment horizontal="center" wrapText="1"/>
      <protection/>
    </xf>
    <xf numFmtId="49" fontId="3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 wrapText="1"/>
    </xf>
    <xf numFmtId="0" fontId="4" fillId="0" borderId="19" xfId="57" applyFont="1" applyFill="1" applyBorder="1" applyAlignment="1">
      <alignment horizontal="left" vertical="top" wrapText="1"/>
      <protection/>
    </xf>
    <xf numFmtId="0" fontId="4" fillId="0" borderId="29" xfId="0" applyFont="1" applyFill="1" applyBorder="1" applyAlignment="1">
      <alignment horizontal="left" wrapText="1"/>
    </xf>
    <xf numFmtId="49" fontId="4" fillId="0" borderId="30" xfId="0" applyNumberFormat="1" applyFont="1" applyFill="1" applyBorder="1" applyAlignment="1">
      <alignment horizontal="right"/>
    </xf>
    <xf numFmtId="164" fontId="34" fillId="0" borderId="30" xfId="0" applyNumberFormat="1" applyFont="1" applyFill="1" applyBorder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.04.09г." xfId="52"/>
    <cellStyle name="Обычный_01.10.2010г." xfId="53"/>
    <cellStyle name="Обычный_27.07.09" xfId="54"/>
    <cellStyle name="Обычный_30.04.10г." xfId="55"/>
    <cellStyle name="Обычный_бюджет 2009 ведомст" xfId="56"/>
    <cellStyle name="Обычный_Лист1" xfId="57"/>
    <cellStyle name="Обычный_Лист2" xfId="58"/>
    <cellStyle name="Обычный_Пр.1 30.04." xfId="59"/>
    <cellStyle name="Обычный_Пр.4 30.05.08г." xfId="60"/>
    <cellStyle name="Обычный_Прил.3." xfId="61"/>
    <cellStyle name="Обычный_Прил.4" xfId="62"/>
    <cellStyle name="Обычный_Прил.4." xfId="63"/>
    <cellStyle name="Обычный_Ут. на остатки" xfId="64"/>
    <cellStyle name="Обычный_уточненное прилож№1 б-та2002г.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6.875" style="0" customWidth="1"/>
    <col min="2" max="2" width="45.25390625" style="0" customWidth="1"/>
    <col min="3" max="3" width="12.625" style="38" customWidth="1"/>
    <col min="4" max="4" width="0.12890625" style="0" hidden="1" customWidth="1"/>
  </cols>
  <sheetData>
    <row r="1" spans="1:11" s="117" customFormat="1" ht="15">
      <c r="A1" s="115"/>
      <c r="B1" s="146" t="s">
        <v>218</v>
      </c>
      <c r="C1" s="146"/>
      <c r="D1" s="116"/>
      <c r="E1" s="116"/>
      <c r="F1" s="116"/>
      <c r="G1" s="116"/>
      <c r="H1" s="116"/>
      <c r="I1" s="116"/>
      <c r="J1" s="116"/>
      <c r="K1" s="116"/>
    </row>
    <row r="2" spans="1:11" s="117" customFormat="1" ht="15">
      <c r="A2" s="146" t="s">
        <v>219</v>
      </c>
      <c r="B2" s="146"/>
      <c r="C2" s="146"/>
      <c r="D2" s="116"/>
      <c r="E2" s="116"/>
      <c r="F2" s="116"/>
      <c r="G2" s="116"/>
      <c r="H2" s="116"/>
      <c r="I2" s="116"/>
      <c r="J2" s="116"/>
      <c r="K2" s="116"/>
    </row>
    <row r="3" spans="1:11" s="117" customFormat="1" ht="15">
      <c r="A3" s="146" t="s">
        <v>2</v>
      </c>
      <c r="B3" s="146"/>
      <c r="C3" s="146"/>
      <c r="D3" s="116"/>
      <c r="E3" s="116"/>
      <c r="F3" s="116"/>
      <c r="G3" s="116"/>
      <c r="H3" s="116"/>
      <c r="I3" s="116"/>
      <c r="J3" s="116"/>
      <c r="K3" s="116"/>
    </row>
    <row r="4" spans="1:11" s="118" customFormat="1" ht="26.25" customHeight="1">
      <c r="A4" s="146" t="s">
        <v>220</v>
      </c>
      <c r="B4" s="146"/>
      <c r="C4" s="146"/>
      <c r="D4" s="116"/>
      <c r="E4" s="116"/>
      <c r="F4" s="116"/>
      <c r="G4" s="116"/>
      <c r="H4" s="116"/>
      <c r="I4" s="116"/>
      <c r="J4" s="116"/>
      <c r="K4" s="116"/>
    </row>
    <row r="5" spans="1:4" ht="16.5" customHeight="1">
      <c r="A5" s="147"/>
      <c r="B5" s="147"/>
      <c r="C5" s="147"/>
      <c r="D5" s="147"/>
    </row>
    <row r="6" spans="1:4" ht="15.75" customHeight="1">
      <c r="A6" s="148" t="s">
        <v>221</v>
      </c>
      <c r="B6" s="148"/>
      <c r="C6" s="148"/>
      <c r="D6" s="148"/>
    </row>
    <row r="7" spans="1:4" ht="16.5" customHeight="1">
      <c r="A7" s="148" t="s">
        <v>222</v>
      </c>
      <c r="B7" s="148"/>
      <c r="C7" s="148"/>
      <c r="D7" s="148"/>
    </row>
    <row r="8" spans="1:4" ht="15.75" customHeight="1">
      <c r="A8" s="148" t="s">
        <v>223</v>
      </c>
      <c r="B8" s="148"/>
      <c r="C8" s="148"/>
      <c r="D8" s="148"/>
    </row>
    <row r="9" ht="12" customHeight="1">
      <c r="C9" s="119" t="s">
        <v>224</v>
      </c>
    </row>
    <row r="10" spans="1:3" ht="49.5" customHeight="1">
      <c r="A10" s="120" t="s">
        <v>6</v>
      </c>
      <c r="B10" s="120" t="s">
        <v>225</v>
      </c>
      <c r="C10" s="121" t="s">
        <v>226</v>
      </c>
    </row>
    <row r="11" spans="1:3" ht="12.75" customHeight="1">
      <c r="A11" s="120">
        <v>1</v>
      </c>
      <c r="B11" s="120">
        <v>2</v>
      </c>
      <c r="C11" s="122">
        <v>3</v>
      </c>
    </row>
    <row r="12" spans="1:4" s="21" customFormat="1" ht="27" customHeight="1">
      <c r="A12" s="123" t="s">
        <v>227</v>
      </c>
      <c r="B12" s="124" t="s">
        <v>228</v>
      </c>
      <c r="C12" s="125">
        <f>C13+C28+C19</f>
        <v>7000.862000000001</v>
      </c>
      <c r="D12" s="126" t="e">
        <f>D13</f>
        <v>#REF!</v>
      </c>
    </row>
    <row r="13" spans="1:4" ht="29.25" customHeight="1">
      <c r="A13" s="127" t="s">
        <v>229</v>
      </c>
      <c r="B13" s="128" t="s">
        <v>230</v>
      </c>
      <c r="C13" s="129">
        <f>C14</f>
        <v>-10413.085</v>
      </c>
      <c r="D13" s="130" t="e">
        <f>#REF!+D14+D19</f>
        <v>#REF!</v>
      </c>
    </row>
    <row r="14" spans="1:4" ht="29.25" customHeight="1">
      <c r="A14" s="127" t="s">
        <v>231</v>
      </c>
      <c r="B14" s="131" t="s">
        <v>232</v>
      </c>
      <c r="C14" s="129">
        <f>C15+C17</f>
        <v>-10413.085</v>
      </c>
      <c r="D14" s="130">
        <f>D15+D17</f>
        <v>-3544.7309999999998</v>
      </c>
    </row>
    <row r="15" spans="1:4" ht="38.25">
      <c r="A15" s="127" t="s">
        <v>233</v>
      </c>
      <c r="B15" s="132" t="s">
        <v>234</v>
      </c>
      <c r="C15" s="129">
        <f>C16</f>
        <v>0</v>
      </c>
      <c r="D15" s="130">
        <f>D16</f>
        <v>21657</v>
      </c>
    </row>
    <row r="16" spans="1:4" ht="51">
      <c r="A16" s="127" t="s">
        <v>235</v>
      </c>
      <c r="B16" s="132" t="s">
        <v>236</v>
      </c>
      <c r="C16" s="129"/>
      <c r="D16" s="130">
        <v>21657</v>
      </c>
    </row>
    <row r="17" spans="1:4" ht="39" customHeight="1">
      <c r="A17" s="127" t="s">
        <v>237</v>
      </c>
      <c r="B17" s="132" t="s">
        <v>238</v>
      </c>
      <c r="C17" s="129">
        <f>C18</f>
        <v>-10413.085</v>
      </c>
      <c r="D17" s="130">
        <f>D18</f>
        <v>-25201.731</v>
      </c>
    </row>
    <row r="18" spans="1:4" ht="51">
      <c r="A18" s="127" t="s">
        <v>239</v>
      </c>
      <c r="B18" s="132" t="s">
        <v>240</v>
      </c>
      <c r="C18" s="129">
        <v>-10413.085</v>
      </c>
      <c r="D18" s="130">
        <v>-25201.731</v>
      </c>
    </row>
    <row r="19" spans="1:4" ht="25.5" customHeight="1">
      <c r="A19" s="127" t="s">
        <v>241</v>
      </c>
      <c r="B19" s="132" t="s">
        <v>242</v>
      </c>
      <c r="C19" s="129">
        <f>C20+C24</f>
        <v>17413.947</v>
      </c>
      <c r="D19" s="130" t="e">
        <f>D20+D24</f>
        <v>#REF!</v>
      </c>
    </row>
    <row r="20" spans="1:4" ht="15" customHeight="1">
      <c r="A20" s="127" t="s">
        <v>243</v>
      </c>
      <c r="B20" s="132" t="s">
        <v>244</v>
      </c>
      <c r="C20" s="129">
        <f>C21</f>
        <v>-127331.635</v>
      </c>
      <c r="D20" s="130">
        <f>D25</f>
        <v>0</v>
      </c>
    </row>
    <row r="21" spans="1:4" ht="21" customHeight="1">
      <c r="A21" s="127" t="s">
        <v>245</v>
      </c>
      <c r="B21" s="133" t="s">
        <v>246</v>
      </c>
      <c r="C21" s="129">
        <f>C22</f>
        <v>-127331.635</v>
      </c>
      <c r="D21" s="130"/>
    </row>
    <row r="22" spans="1:4" ht="25.5">
      <c r="A22" s="127" t="s">
        <v>247</v>
      </c>
      <c r="B22" s="132" t="s">
        <v>248</v>
      </c>
      <c r="C22" s="129">
        <f>C23</f>
        <v>-127331.635</v>
      </c>
      <c r="D22" s="130"/>
    </row>
    <row r="23" spans="1:4" ht="25.5">
      <c r="A23" s="127" t="s">
        <v>249</v>
      </c>
      <c r="B23" s="132" t="s">
        <v>250</v>
      </c>
      <c r="C23" s="129">
        <v>-127331.635</v>
      </c>
      <c r="D23" s="130"/>
    </row>
    <row r="24" spans="1:4" ht="14.25" customHeight="1">
      <c r="A24" s="127" t="s">
        <v>251</v>
      </c>
      <c r="B24" s="132" t="s">
        <v>252</v>
      </c>
      <c r="C24" s="129">
        <f>C25</f>
        <v>144745.582</v>
      </c>
      <c r="D24" s="130" t="e">
        <f>#REF!</f>
        <v>#REF!</v>
      </c>
    </row>
    <row r="25" spans="1:4" ht="12.75">
      <c r="A25" s="127" t="s">
        <v>253</v>
      </c>
      <c r="B25" s="134" t="s">
        <v>254</v>
      </c>
      <c r="C25" s="129">
        <f>C26</f>
        <v>144745.582</v>
      </c>
      <c r="D25" s="130"/>
    </row>
    <row r="26" spans="1:4" ht="25.5">
      <c r="A26" s="127" t="s">
        <v>255</v>
      </c>
      <c r="B26" s="132" t="s">
        <v>256</v>
      </c>
      <c r="C26" s="129">
        <f>C27</f>
        <v>144745.582</v>
      </c>
      <c r="D26" s="130"/>
    </row>
    <row r="27" spans="1:4" ht="25.5">
      <c r="A27" s="127" t="s">
        <v>257</v>
      </c>
      <c r="B27" s="132" t="s">
        <v>258</v>
      </c>
      <c r="C27" s="129">
        <v>144745.582</v>
      </c>
      <c r="D27" s="130">
        <v>274680.758</v>
      </c>
    </row>
    <row r="28" spans="1:3" ht="25.5" hidden="1">
      <c r="A28" s="135" t="s">
        <v>259</v>
      </c>
      <c r="B28" s="136" t="s">
        <v>260</v>
      </c>
      <c r="C28" s="137">
        <f>C29</f>
        <v>0</v>
      </c>
    </row>
    <row r="29" spans="1:3" ht="25.5" hidden="1">
      <c r="A29" s="135" t="s">
        <v>261</v>
      </c>
      <c r="B29" s="136" t="s">
        <v>262</v>
      </c>
      <c r="C29" s="137">
        <f>C30+C35</f>
        <v>0</v>
      </c>
    </row>
    <row r="30" spans="1:3" ht="27.75" customHeight="1" hidden="1">
      <c r="A30" s="135" t="s">
        <v>263</v>
      </c>
      <c r="B30" s="136" t="s">
        <v>264</v>
      </c>
      <c r="C30" s="137">
        <f>C31</f>
        <v>0</v>
      </c>
    </row>
    <row r="31" spans="1:3" ht="39" customHeight="1" hidden="1">
      <c r="A31" s="135" t="s">
        <v>265</v>
      </c>
      <c r="B31" s="136" t="s">
        <v>266</v>
      </c>
      <c r="C31" s="137">
        <f>C32</f>
        <v>0</v>
      </c>
    </row>
    <row r="32" spans="1:3" ht="51" hidden="1">
      <c r="A32" s="135" t="s">
        <v>267</v>
      </c>
      <c r="B32" s="136" t="s">
        <v>268</v>
      </c>
      <c r="C32" s="137">
        <f>C33</f>
        <v>0</v>
      </c>
    </row>
    <row r="33" spans="1:3" ht="24.75" customHeight="1" hidden="1">
      <c r="A33" s="135" t="s">
        <v>269</v>
      </c>
      <c r="B33" s="136" t="s">
        <v>270</v>
      </c>
      <c r="C33" s="137"/>
    </row>
    <row r="34" spans="1:3" ht="76.5" hidden="1">
      <c r="A34" s="135" t="s">
        <v>271</v>
      </c>
      <c r="B34" s="136" t="s">
        <v>272</v>
      </c>
      <c r="C34" s="137"/>
    </row>
    <row r="35" spans="1:3" ht="25.5" hidden="1">
      <c r="A35" s="135" t="s">
        <v>273</v>
      </c>
      <c r="B35" s="136" t="s">
        <v>274</v>
      </c>
      <c r="C35" s="137">
        <f>C36</f>
        <v>0</v>
      </c>
    </row>
    <row r="36" spans="1:3" ht="38.25" hidden="1">
      <c r="A36" s="135" t="s">
        <v>275</v>
      </c>
      <c r="B36" s="136" t="s">
        <v>276</v>
      </c>
      <c r="C36" s="137">
        <f>C37</f>
        <v>0</v>
      </c>
    </row>
    <row r="37" spans="1:3" ht="51" hidden="1">
      <c r="A37" s="135" t="s">
        <v>277</v>
      </c>
      <c r="B37" s="136" t="s">
        <v>278</v>
      </c>
      <c r="C37" s="137">
        <f>C38</f>
        <v>0</v>
      </c>
    </row>
    <row r="38" spans="1:3" ht="25.5" hidden="1">
      <c r="A38" s="135" t="s">
        <v>279</v>
      </c>
      <c r="B38" s="136" t="s">
        <v>270</v>
      </c>
      <c r="C38" s="137"/>
    </row>
    <row r="39" spans="1:3" ht="76.5" hidden="1">
      <c r="A39" s="135" t="s">
        <v>280</v>
      </c>
      <c r="B39" s="136" t="s">
        <v>272</v>
      </c>
      <c r="C39" s="137"/>
    </row>
  </sheetData>
  <sheetProtection/>
  <mergeCells count="8">
    <mergeCell ref="A7:D7"/>
    <mergeCell ref="A8:D8"/>
    <mergeCell ref="B1:C1"/>
    <mergeCell ref="A2:C2"/>
    <mergeCell ref="A3:C3"/>
    <mergeCell ref="A4:C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8"/>
  <sheetViews>
    <sheetView zoomScalePageLayoutView="0" workbookViewId="0" topLeftCell="A123">
      <selection activeCell="D51" sqref="D51"/>
    </sheetView>
  </sheetViews>
  <sheetFormatPr defaultColWidth="9.00390625" defaultRowHeight="12.75"/>
  <cols>
    <col min="1" max="1" width="19.875" style="0" customWidth="1"/>
    <col min="2" max="2" width="60.625" style="0" customWidth="1"/>
    <col min="3" max="3" width="11.00390625" style="106" hidden="1" customWidth="1"/>
    <col min="4" max="4" width="10.875" style="0" customWidth="1"/>
    <col min="5" max="5" width="8.375" style="0" hidden="1" customWidth="1"/>
  </cols>
  <sheetData>
    <row r="1" spans="1:5" ht="12.75">
      <c r="A1" s="1"/>
      <c r="B1" s="147" t="s">
        <v>0</v>
      </c>
      <c r="C1" s="147"/>
      <c r="D1" s="147"/>
      <c r="E1" s="1"/>
    </row>
    <row r="2" spans="1:5" ht="12.75">
      <c r="A2" s="1"/>
      <c r="B2" s="147" t="s">
        <v>1</v>
      </c>
      <c r="C2" s="147"/>
      <c r="D2" s="147"/>
      <c r="E2" s="1"/>
    </row>
    <row r="3" spans="1:5" ht="12" customHeight="1">
      <c r="A3" s="1"/>
      <c r="B3" s="147" t="s">
        <v>2</v>
      </c>
      <c r="C3" s="147"/>
      <c r="D3" s="147"/>
      <c r="E3" s="1"/>
    </row>
    <row r="4" spans="1:5" ht="12.75">
      <c r="A4" s="1"/>
      <c r="B4" s="147" t="s">
        <v>3</v>
      </c>
      <c r="C4" s="147"/>
      <c r="D4" s="147"/>
      <c r="E4" s="1"/>
    </row>
    <row r="5" spans="1:3" ht="12.75" customHeight="1">
      <c r="A5" s="147"/>
      <c r="B5" s="147"/>
      <c r="C5" s="147"/>
    </row>
    <row r="6" spans="2:3" ht="12.75" hidden="1">
      <c r="B6" s="2"/>
      <c r="C6" s="2"/>
    </row>
    <row r="7" spans="1:4" ht="33.75" customHeight="1">
      <c r="A7" s="153" t="s">
        <v>4</v>
      </c>
      <c r="B7" s="153"/>
      <c r="C7" s="153"/>
      <c r="D7" s="153"/>
    </row>
    <row r="8" spans="1:3" ht="12.75" customHeight="1">
      <c r="A8" s="154"/>
      <c r="B8" s="154"/>
      <c r="C8" s="154"/>
    </row>
    <row r="9" spans="1:3" ht="18" customHeight="1" hidden="1">
      <c r="A9" s="154"/>
      <c r="B9" s="154"/>
      <c r="C9" s="154"/>
    </row>
    <row r="10" spans="1:3" ht="12.75" hidden="1">
      <c r="A10" s="3"/>
      <c r="B10" s="4"/>
      <c r="C10" s="5"/>
    </row>
    <row r="11" spans="1:4" ht="12.75" customHeight="1">
      <c r="A11" s="6"/>
      <c r="B11" s="4"/>
      <c r="C11" s="149" t="s">
        <v>5</v>
      </c>
      <c r="D11" s="150"/>
    </row>
    <row r="12" spans="1:5" ht="49.5" customHeight="1">
      <c r="A12" s="7" t="s">
        <v>6</v>
      </c>
      <c r="B12" s="7" t="s">
        <v>7</v>
      </c>
      <c r="C12" s="8" t="s">
        <v>8</v>
      </c>
      <c r="D12" s="9" t="s">
        <v>9</v>
      </c>
      <c r="E12" s="10" t="s">
        <v>10</v>
      </c>
    </row>
    <row r="13" spans="1:5" ht="12.75">
      <c r="A13" s="11">
        <v>1</v>
      </c>
      <c r="B13" s="11">
        <v>2</v>
      </c>
      <c r="C13" s="12">
        <v>3</v>
      </c>
      <c r="D13" s="12">
        <v>3</v>
      </c>
      <c r="E13" s="13"/>
    </row>
    <row r="14" spans="1:5" ht="14.25" customHeight="1">
      <c r="A14" s="14" t="s">
        <v>11</v>
      </c>
      <c r="B14" s="14" t="s">
        <v>12</v>
      </c>
      <c r="C14" s="15" t="e">
        <f>C15+C21+C28+C31+C37+C43+C46+C50+#REF!+#REF!</f>
        <v>#REF!</v>
      </c>
      <c r="D14" s="15">
        <f>D15+D21+D28+D31+D37+D43+D46+D50</f>
        <v>16024.145000000002</v>
      </c>
      <c r="E14" s="13" t="e">
        <f>D14/C14*100</f>
        <v>#REF!</v>
      </c>
    </row>
    <row r="15" spans="1:5" ht="15" customHeight="1">
      <c r="A15" s="16" t="s">
        <v>13</v>
      </c>
      <c r="B15" s="16" t="s">
        <v>14</v>
      </c>
      <c r="C15" s="15">
        <f>C16</f>
        <v>57590</v>
      </c>
      <c r="D15" s="15">
        <f>D16</f>
        <v>11757.936000000002</v>
      </c>
      <c r="E15" s="13">
        <f>D15/C15*100</f>
        <v>20.416627886785903</v>
      </c>
    </row>
    <row r="16" spans="1:5" ht="14.25" customHeight="1">
      <c r="A16" s="16" t="s">
        <v>15</v>
      </c>
      <c r="B16" s="17" t="s">
        <v>16</v>
      </c>
      <c r="C16" s="15">
        <f>C17+C18+C19+C20</f>
        <v>57590</v>
      </c>
      <c r="D16" s="15">
        <f>D17+D18+D19+D20</f>
        <v>11757.936000000002</v>
      </c>
      <c r="E16" s="13">
        <f>D16/C16*100</f>
        <v>20.416627886785903</v>
      </c>
    </row>
    <row r="17" spans="1:5" ht="52.5" customHeight="1">
      <c r="A17" s="10" t="s">
        <v>17</v>
      </c>
      <c r="B17" s="18" t="s">
        <v>18</v>
      </c>
      <c r="C17" s="19">
        <v>57590</v>
      </c>
      <c r="D17" s="20">
        <v>11735.456</v>
      </c>
      <c r="E17" s="13">
        <f>D17/C17*100</f>
        <v>20.377593332175724</v>
      </c>
    </row>
    <row r="18" spans="1:5" s="21" customFormat="1" ht="76.5">
      <c r="A18" s="10" t="s">
        <v>19</v>
      </c>
      <c r="B18" s="18" t="s">
        <v>20</v>
      </c>
      <c r="C18" s="15"/>
      <c r="D18" s="19">
        <v>14.861</v>
      </c>
      <c r="E18" s="13" t="e">
        <f aca="true" t="shared" si="0" ref="E18:E55">D18/C18*100</f>
        <v>#DIV/0!</v>
      </c>
    </row>
    <row r="19" spans="1:5" ht="38.25">
      <c r="A19" s="22" t="s">
        <v>21</v>
      </c>
      <c r="B19" s="18" t="s">
        <v>22</v>
      </c>
      <c r="C19" s="23"/>
      <c r="D19" s="24">
        <v>4.644</v>
      </c>
      <c r="E19" s="13" t="e">
        <f t="shared" si="0"/>
        <v>#DIV/0!</v>
      </c>
    </row>
    <row r="20" spans="1:5" ht="63.75" customHeight="1">
      <c r="A20" s="10" t="s">
        <v>23</v>
      </c>
      <c r="B20" s="18" t="s">
        <v>24</v>
      </c>
      <c r="C20" s="19"/>
      <c r="D20" s="25">
        <v>2.975</v>
      </c>
      <c r="E20" s="13" t="e">
        <f t="shared" si="0"/>
        <v>#DIV/0!</v>
      </c>
    </row>
    <row r="21" spans="1:5" ht="14.25" customHeight="1">
      <c r="A21" s="14" t="s">
        <v>25</v>
      </c>
      <c r="B21" s="26" t="s">
        <v>26</v>
      </c>
      <c r="C21" s="15">
        <f>C22+C25</f>
        <v>6142</v>
      </c>
      <c r="D21" s="15">
        <f>D22+D25</f>
        <v>1199.0189999999998</v>
      </c>
      <c r="E21" s="13">
        <f t="shared" si="0"/>
        <v>19.521637902963203</v>
      </c>
    </row>
    <row r="22" spans="1:5" s="21" customFormat="1" ht="14.25" customHeight="1">
      <c r="A22" s="14" t="s">
        <v>27</v>
      </c>
      <c r="B22" s="26" t="s">
        <v>28</v>
      </c>
      <c r="C22" s="15">
        <f>C23+C24</f>
        <v>5802</v>
      </c>
      <c r="D22" s="15">
        <f>D23+D24</f>
        <v>1165.1729999999998</v>
      </c>
      <c r="E22" s="13">
        <f t="shared" si="0"/>
        <v>20.082264736297827</v>
      </c>
    </row>
    <row r="23" spans="1:5" ht="15.75" customHeight="1">
      <c r="A23" s="10" t="s">
        <v>29</v>
      </c>
      <c r="B23" s="18" t="s">
        <v>28</v>
      </c>
      <c r="C23" s="19">
        <v>5801.5</v>
      </c>
      <c r="D23" s="25">
        <v>1167.274</v>
      </c>
      <c r="E23" s="13">
        <f t="shared" si="0"/>
        <v>20.120210290442124</v>
      </c>
    </row>
    <row r="24" spans="1:5" ht="25.5" customHeight="1">
      <c r="A24" s="10" t="s">
        <v>30</v>
      </c>
      <c r="B24" s="18" t="s">
        <v>31</v>
      </c>
      <c r="C24" s="19">
        <v>0.5</v>
      </c>
      <c r="D24" s="25">
        <v>-2.101</v>
      </c>
      <c r="E24" s="13">
        <f t="shared" si="0"/>
        <v>-420.2</v>
      </c>
    </row>
    <row r="25" spans="1:5" s="21" customFormat="1" ht="18" customHeight="1">
      <c r="A25" s="14" t="s">
        <v>32</v>
      </c>
      <c r="B25" s="26" t="s">
        <v>33</v>
      </c>
      <c r="C25" s="15">
        <f>C26+C27</f>
        <v>340</v>
      </c>
      <c r="D25" s="15">
        <f>D26+D27</f>
        <v>33.846000000000004</v>
      </c>
      <c r="E25" s="13">
        <f t="shared" si="0"/>
        <v>9.954705882352942</v>
      </c>
    </row>
    <row r="26" spans="1:5" ht="12.75">
      <c r="A26" s="10" t="s">
        <v>34</v>
      </c>
      <c r="B26" s="18" t="s">
        <v>33</v>
      </c>
      <c r="C26" s="19">
        <v>340</v>
      </c>
      <c r="D26" s="24">
        <v>34.481</v>
      </c>
      <c r="E26" s="13">
        <f t="shared" si="0"/>
        <v>10.141470588235295</v>
      </c>
    </row>
    <row r="27" spans="1:5" ht="25.5">
      <c r="A27" s="10" t="s">
        <v>35</v>
      </c>
      <c r="B27" s="18" t="s">
        <v>36</v>
      </c>
      <c r="C27" s="19"/>
      <c r="D27" s="25">
        <v>-0.635</v>
      </c>
      <c r="E27" s="13" t="e">
        <f t="shared" si="0"/>
        <v>#DIV/0!</v>
      </c>
    </row>
    <row r="28" spans="1:5" ht="13.5" customHeight="1">
      <c r="A28" s="14" t="s">
        <v>37</v>
      </c>
      <c r="B28" s="26" t="s">
        <v>38</v>
      </c>
      <c r="C28" s="15" t="e">
        <f>C29+#REF!</f>
        <v>#REF!</v>
      </c>
      <c r="D28" s="15">
        <f>D29</f>
        <v>294.679</v>
      </c>
      <c r="E28" s="13" t="e">
        <f t="shared" si="0"/>
        <v>#REF!</v>
      </c>
    </row>
    <row r="29" spans="1:5" ht="25.5">
      <c r="A29" s="14" t="s">
        <v>39</v>
      </c>
      <c r="B29" s="26" t="s">
        <v>40</v>
      </c>
      <c r="C29" s="15">
        <f>C30</f>
        <v>1025</v>
      </c>
      <c r="D29" s="15">
        <f>D30</f>
        <v>294.679</v>
      </c>
      <c r="E29" s="13">
        <f t="shared" si="0"/>
        <v>28.749170731707313</v>
      </c>
    </row>
    <row r="30" spans="1:5" ht="37.5" customHeight="1">
      <c r="A30" s="22" t="s">
        <v>41</v>
      </c>
      <c r="B30" s="18" t="s">
        <v>42</v>
      </c>
      <c r="C30" s="19">
        <v>1025</v>
      </c>
      <c r="D30" s="25">
        <v>294.679</v>
      </c>
      <c r="E30" s="13">
        <f t="shared" si="0"/>
        <v>28.749170731707313</v>
      </c>
    </row>
    <row r="31" spans="1:5" ht="30" customHeight="1">
      <c r="A31" s="29" t="s">
        <v>43</v>
      </c>
      <c r="B31" s="27" t="s">
        <v>44</v>
      </c>
      <c r="C31" s="15" t="e">
        <f>#REF!+#REF!+#REF!+C32+#REF!+#REF!+#REF!</f>
        <v>#REF!</v>
      </c>
      <c r="D31" s="15">
        <f>D32</f>
        <v>308.06899999999996</v>
      </c>
      <c r="E31" s="13" t="e">
        <f t="shared" si="0"/>
        <v>#REF!</v>
      </c>
    </row>
    <row r="32" spans="1:5" ht="62.25" customHeight="1">
      <c r="A32" s="29" t="s">
        <v>45</v>
      </c>
      <c r="B32" s="26" t="s">
        <v>46</v>
      </c>
      <c r="C32" s="15">
        <f>C33+C35</f>
        <v>1830</v>
      </c>
      <c r="D32" s="15">
        <f>D33+D35</f>
        <v>308.06899999999996</v>
      </c>
      <c r="E32" s="13">
        <f t="shared" si="0"/>
        <v>16.83437158469945</v>
      </c>
    </row>
    <row r="33" spans="1:5" ht="49.5" customHeight="1">
      <c r="A33" s="14" t="s">
        <v>47</v>
      </c>
      <c r="B33" s="26" t="s">
        <v>48</v>
      </c>
      <c r="C33" s="15">
        <f>C34</f>
        <v>1307</v>
      </c>
      <c r="D33" s="15">
        <f>D34</f>
        <v>216.295</v>
      </c>
      <c r="E33" s="13">
        <f t="shared" si="0"/>
        <v>16.548967100229532</v>
      </c>
    </row>
    <row r="34" spans="1:5" ht="52.5" customHeight="1">
      <c r="A34" s="10" t="s">
        <v>49</v>
      </c>
      <c r="B34" s="18" t="s">
        <v>50</v>
      </c>
      <c r="C34" s="19">
        <v>1307</v>
      </c>
      <c r="D34" s="25">
        <v>216.295</v>
      </c>
      <c r="E34" s="13">
        <f t="shared" si="0"/>
        <v>16.548967100229532</v>
      </c>
    </row>
    <row r="35" spans="1:5" ht="63.75" customHeight="1">
      <c r="A35" s="14" t="s">
        <v>51</v>
      </c>
      <c r="B35" s="28" t="s">
        <v>52</v>
      </c>
      <c r="C35" s="15">
        <f>C36</f>
        <v>523</v>
      </c>
      <c r="D35" s="15">
        <f>D36</f>
        <v>91.774</v>
      </c>
      <c r="E35" s="13">
        <f t="shared" si="0"/>
        <v>17.547609942638623</v>
      </c>
    </row>
    <row r="36" spans="1:5" ht="51.75" customHeight="1">
      <c r="A36" s="22" t="s">
        <v>53</v>
      </c>
      <c r="B36" s="28" t="s">
        <v>54</v>
      </c>
      <c r="C36" s="19">
        <v>523</v>
      </c>
      <c r="D36" s="25">
        <v>91.774</v>
      </c>
      <c r="E36" s="13">
        <f t="shared" si="0"/>
        <v>17.547609942638623</v>
      </c>
    </row>
    <row r="37" spans="1:5" ht="13.5" customHeight="1">
      <c r="A37" s="29" t="s">
        <v>55</v>
      </c>
      <c r="B37" s="30" t="s">
        <v>56</v>
      </c>
      <c r="C37" s="31">
        <f>C38</f>
        <v>261</v>
      </c>
      <c r="D37" s="31">
        <f>D38</f>
        <v>65.618</v>
      </c>
      <c r="E37" s="13">
        <f t="shared" si="0"/>
        <v>25.140996168582376</v>
      </c>
    </row>
    <row r="38" spans="1:6" ht="12.75">
      <c r="A38" s="22" t="s">
        <v>57</v>
      </c>
      <c r="B38" s="32" t="s">
        <v>58</v>
      </c>
      <c r="C38" s="23">
        <v>261</v>
      </c>
      <c r="D38" s="24">
        <f>SUM(D39:D42)</f>
        <v>65.618</v>
      </c>
      <c r="E38" s="33">
        <f t="shared" si="0"/>
        <v>25.140996168582376</v>
      </c>
      <c r="F38" s="34"/>
    </row>
    <row r="39" spans="1:5" s="38" customFormat="1" ht="25.5">
      <c r="A39" s="35" t="s">
        <v>59</v>
      </c>
      <c r="B39" s="32" t="s">
        <v>60</v>
      </c>
      <c r="C39" s="23"/>
      <c r="D39" s="36">
        <v>7.279</v>
      </c>
      <c r="E39" s="37"/>
    </row>
    <row r="40" spans="1:5" s="38" customFormat="1" ht="25.5">
      <c r="A40" s="35" t="s">
        <v>61</v>
      </c>
      <c r="B40" s="32" t="s">
        <v>62</v>
      </c>
      <c r="C40" s="23"/>
      <c r="D40" s="36">
        <v>1.467</v>
      </c>
      <c r="E40" s="37"/>
    </row>
    <row r="41" spans="1:5" s="38" customFormat="1" ht="12.75">
      <c r="A41" s="35" t="s">
        <v>63</v>
      </c>
      <c r="B41" s="32" t="s">
        <v>64</v>
      </c>
      <c r="C41" s="23"/>
      <c r="D41" s="36">
        <v>25.247</v>
      </c>
      <c r="E41" s="37"/>
    </row>
    <row r="42" spans="1:5" s="38" customFormat="1" ht="12.75">
      <c r="A42" s="35" t="s">
        <v>65</v>
      </c>
      <c r="B42" s="32" t="s">
        <v>66</v>
      </c>
      <c r="C42" s="23"/>
      <c r="D42" s="36">
        <v>31.625</v>
      </c>
      <c r="E42" s="37"/>
    </row>
    <row r="43" spans="1:5" ht="25.5">
      <c r="A43" s="14" t="s">
        <v>67</v>
      </c>
      <c r="B43" s="26" t="s">
        <v>68</v>
      </c>
      <c r="C43" s="15" t="e">
        <f>C44+#REF!</f>
        <v>#REF!</v>
      </c>
      <c r="D43" s="15">
        <f>D44</f>
        <v>1952.805</v>
      </c>
      <c r="E43" s="13" t="e">
        <f t="shared" si="0"/>
        <v>#REF!</v>
      </c>
    </row>
    <row r="44" spans="1:5" ht="15" customHeight="1">
      <c r="A44" s="14" t="s">
        <v>69</v>
      </c>
      <c r="B44" s="26" t="s">
        <v>70</v>
      </c>
      <c r="C44" s="15">
        <f>C45</f>
        <v>6090</v>
      </c>
      <c r="D44" s="15">
        <f>D45</f>
        <v>1952.805</v>
      </c>
      <c r="E44" s="13">
        <f t="shared" si="0"/>
        <v>32.06576354679803</v>
      </c>
    </row>
    <row r="45" spans="1:5" ht="25.5" customHeight="1">
      <c r="A45" s="10" t="s">
        <v>71</v>
      </c>
      <c r="B45" s="18" t="s">
        <v>72</v>
      </c>
      <c r="C45" s="19">
        <v>6090</v>
      </c>
      <c r="D45" s="25">
        <v>1952.805</v>
      </c>
      <c r="E45" s="13">
        <f t="shared" si="0"/>
        <v>32.06576354679803</v>
      </c>
    </row>
    <row r="46" spans="1:5" ht="26.25" customHeight="1">
      <c r="A46" s="14" t="s">
        <v>73</v>
      </c>
      <c r="B46" s="26" t="s">
        <v>74</v>
      </c>
      <c r="C46" s="15">
        <f aca="true" t="shared" si="1" ref="C46:D48">C47</f>
        <v>25</v>
      </c>
      <c r="D46" s="15">
        <f t="shared" si="1"/>
        <v>114.525</v>
      </c>
      <c r="E46" s="13">
        <f t="shared" si="0"/>
        <v>458.1</v>
      </c>
    </row>
    <row r="47" spans="1:5" ht="39.75" customHeight="1">
      <c r="A47" s="14" t="s">
        <v>75</v>
      </c>
      <c r="B47" s="40" t="s">
        <v>76</v>
      </c>
      <c r="C47" s="15">
        <f t="shared" si="1"/>
        <v>25</v>
      </c>
      <c r="D47" s="15">
        <f t="shared" si="1"/>
        <v>114.525</v>
      </c>
      <c r="E47" s="13">
        <f t="shared" si="0"/>
        <v>458.1</v>
      </c>
    </row>
    <row r="48" spans="1:5" ht="25.5" customHeight="1">
      <c r="A48" s="14" t="s">
        <v>77</v>
      </c>
      <c r="B48" s="40" t="s">
        <v>78</v>
      </c>
      <c r="C48" s="15">
        <f t="shared" si="1"/>
        <v>25</v>
      </c>
      <c r="D48" s="15">
        <f t="shared" si="1"/>
        <v>114.525</v>
      </c>
      <c r="E48" s="13">
        <f t="shared" si="0"/>
        <v>458.1</v>
      </c>
    </row>
    <row r="49" spans="1:5" ht="39" customHeight="1">
      <c r="A49" s="10" t="s">
        <v>79</v>
      </c>
      <c r="B49" s="28" t="s">
        <v>80</v>
      </c>
      <c r="C49" s="19">
        <v>25</v>
      </c>
      <c r="D49" s="25">
        <v>114.525</v>
      </c>
      <c r="E49" s="13">
        <f t="shared" si="0"/>
        <v>458.1</v>
      </c>
    </row>
    <row r="50" spans="1:5" ht="18" customHeight="1">
      <c r="A50" s="14" t="s">
        <v>81</v>
      </c>
      <c r="B50" s="27" t="s">
        <v>82</v>
      </c>
      <c r="C50" s="15" t="e">
        <f>C51+#REF!+#REF!+#REF!+C54+#REF!+#REF!+C56+C57+C60+C59</f>
        <v>#REF!</v>
      </c>
      <c r="D50" s="15">
        <f>D51+D54+D57+D59+D60+D56</f>
        <v>331.494</v>
      </c>
      <c r="E50" s="13" t="e">
        <f t="shared" si="0"/>
        <v>#REF!</v>
      </c>
    </row>
    <row r="51" spans="1:5" ht="26.25" customHeight="1">
      <c r="A51" s="14" t="s">
        <v>83</v>
      </c>
      <c r="B51" s="26" t="s">
        <v>84</v>
      </c>
      <c r="C51" s="15">
        <f>C52+C53</f>
        <v>0.5</v>
      </c>
      <c r="D51" s="15">
        <f>D52+D53</f>
        <v>2.994</v>
      </c>
      <c r="E51" s="13">
        <f t="shared" si="0"/>
        <v>598.8000000000001</v>
      </c>
    </row>
    <row r="52" spans="1:5" ht="77.25" customHeight="1">
      <c r="A52" s="10" t="s">
        <v>85</v>
      </c>
      <c r="B52" s="18" t="s">
        <v>86</v>
      </c>
      <c r="C52" s="19"/>
      <c r="D52" s="25">
        <v>-0.006</v>
      </c>
      <c r="E52" s="13" t="e">
        <f t="shared" si="0"/>
        <v>#DIV/0!</v>
      </c>
    </row>
    <row r="53" spans="1:5" ht="39" customHeight="1">
      <c r="A53" s="22" t="s">
        <v>87</v>
      </c>
      <c r="B53" s="28" t="s">
        <v>88</v>
      </c>
      <c r="C53" s="19">
        <v>0.5</v>
      </c>
      <c r="D53" s="25">
        <v>3</v>
      </c>
      <c r="E53" s="13">
        <f t="shared" si="0"/>
        <v>600</v>
      </c>
    </row>
    <row r="54" spans="1:5" ht="38.25">
      <c r="A54" s="29" t="s">
        <v>89</v>
      </c>
      <c r="B54" s="26" t="s">
        <v>90</v>
      </c>
      <c r="C54" s="15">
        <f>C55</f>
        <v>0</v>
      </c>
      <c r="D54" s="25">
        <f>D55</f>
        <v>30</v>
      </c>
      <c r="E54" s="13" t="e">
        <f t="shared" si="0"/>
        <v>#DIV/0!</v>
      </c>
    </row>
    <row r="55" spans="1:5" ht="39.75" customHeight="1">
      <c r="A55" s="22" t="s">
        <v>91</v>
      </c>
      <c r="B55" s="18" t="s">
        <v>92</v>
      </c>
      <c r="C55" s="19"/>
      <c r="D55" s="25">
        <v>30</v>
      </c>
      <c r="E55" s="13" t="e">
        <f t="shared" si="0"/>
        <v>#DIV/0!</v>
      </c>
    </row>
    <row r="56" spans="1:5" ht="38.25">
      <c r="A56" s="22" t="s">
        <v>93</v>
      </c>
      <c r="B56" s="18" t="s">
        <v>94</v>
      </c>
      <c r="C56" s="15"/>
      <c r="D56" s="24">
        <v>1</v>
      </c>
      <c r="E56" s="13" t="e">
        <f aca="true" t="shared" si="2" ref="E56:E102">D56/C56*100</f>
        <v>#DIV/0!</v>
      </c>
    </row>
    <row r="57" spans="1:5" ht="24.75" customHeight="1">
      <c r="A57" s="41" t="s">
        <v>95</v>
      </c>
      <c r="B57" s="40" t="s">
        <v>96</v>
      </c>
      <c r="C57" s="15">
        <f>C58</f>
        <v>0</v>
      </c>
      <c r="D57" s="15">
        <f>D58</f>
        <v>1</v>
      </c>
      <c r="E57" s="13" t="e">
        <f t="shared" si="2"/>
        <v>#DIV/0!</v>
      </c>
    </row>
    <row r="58" spans="1:5" ht="26.25" customHeight="1">
      <c r="A58" s="42" t="s">
        <v>97</v>
      </c>
      <c r="B58" s="28" t="s">
        <v>98</v>
      </c>
      <c r="C58" s="15"/>
      <c r="D58" s="25">
        <v>1</v>
      </c>
      <c r="E58" s="13"/>
    </row>
    <row r="59" spans="1:5" ht="51">
      <c r="A59" s="138" t="s">
        <v>99</v>
      </c>
      <c r="B59" s="28" t="s">
        <v>100</v>
      </c>
      <c r="C59" s="15"/>
      <c r="D59" s="25">
        <v>5</v>
      </c>
      <c r="E59" s="13"/>
    </row>
    <row r="60" spans="1:5" s="21" customFormat="1" ht="25.5">
      <c r="A60" s="29" t="s">
        <v>101</v>
      </c>
      <c r="B60" s="26" t="s">
        <v>102</v>
      </c>
      <c r="C60" s="15">
        <f>C61</f>
        <v>796</v>
      </c>
      <c r="D60" s="15">
        <f>D61</f>
        <v>291.5</v>
      </c>
      <c r="E60" s="13">
        <f t="shared" si="2"/>
        <v>36.620603015075375</v>
      </c>
    </row>
    <row r="61" spans="1:5" ht="25.5">
      <c r="A61" s="22" t="s">
        <v>103</v>
      </c>
      <c r="B61" s="18" t="s">
        <v>104</v>
      </c>
      <c r="C61" s="19">
        <v>796</v>
      </c>
      <c r="D61" s="25">
        <v>291.5</v>
      </c>
      <c r="E61" s="13">
        <f t="shared" si="2"/>
        <v>36.620603015075375</v>
      </c>
    </row>
    <row r="62" spans="1:5" ht="15" customHeight="1">
      <c r="A62" s="139" t="s">
        <v>105</v>
      </c>
      <c r="B62" s="44" t="s">
        <v>106</v>
      </c>
      <c r="C62" s="45">
        <f>C63+C140</f>
        <v>303174.9</v>
      </c>
      <c r="D62" s="46">
        <f>D63+D140+D141</f>
        <v>71435.12000000001</v>
      </c>
      <c r="E62" s="13">
        <f t="shared" si="2"/>
        <v>23.562346355189696</v>
      </c>
    </row>
    <row r="63" spans="1:5" ht="25.5" customHeight="1">
      <c r="A63" s="43" t="s">
        <v>107</v>
      </c>
      <c r="B63" s="47" t="s">
        <v>108</v>
      </c>
      <c r="C63" s="45">
        <f>C64+C69+C82+C136</f>
        <v>302804.9</v>
      </c>
      <c r="D63" s="46">
        <f>D64+D69+D82+D136</f>
        <v>71856.99100000001</v>
      </c>
      <c r="E63" s="13">
        <f t="shared" si="2"/>
        <v>23.730458456914008</v>
      </c>
    </row>
    <row r="64" spans="1:5" ht="25.5" customHeight="1">
      <c r="A64" s="48" t="s">
        <v>109</v>
      </c>
      <c r="B64" s="49" t="s">
        <v>110</v>
      </c>
      <c r="C64" s="45">
        <f>C65+C67</f>
        <v>21598</v>
      </c>
      <c r="D64" s="46">
        <f>D65+D67</f>
        <v>23593.4</v>
      </c>
      <c r="E64" s="13">
        <f t="shared" si="2"/>
        <v>109.23881840911196</v>
      </c>
    </row>
    <row r="65" spans="1:5" ht="15.75" customHeight="1">
      <c r="A65" s="50" t="s">
        <v>111</v>
      </c>
      <c r="B65" s="51" t="s">
        <v>112</v>
      </c>
      <c r="C65" s="52">
        <f>C66</f>
        <v>21598</v>
      </c>
      <c r="D65" s="20">
        <f>D66</f>
        <v>23593.4</v>
      </c>
      <c r="E65" s="13">
        <f t="shared" si="2"/>
        <v>109.23881840911196</v>
      </c>
    </row>
    <row r="66" spans="1:5" ht="24" customHeight="1">
      <c r="A66" s="140" t="s">
        <v>113</v>
      </c>
      <c r="B66" s="53" t="s">
        <v>114</v>
      </c>
      <c r="C66" s="54">
        <v>21598</v>
      </c>
      <c r="D66" s="25">
        <v>23593.4</v>
      </c>
      <c r="E66" s="13">
        <f t="shared" si="2"/>
        <v>109.23881840911196</v>
      </c>
    </row>
    <row r="67" spans="1:5" ht="25.5" hidden="1">
      <c r="A67" s="140" t="s">
        <v>115</v>
      </c>
      <c r="B67" s="55" t="s">
        <v>116</v>
      </c>
      <c r="C67" s="54">
        <f>C68</f>
        <v>0</v>
      </c>
      <c r="D67" s="56">
        <f>D68</f>
        <v>0</v>
      </c>
      <c r="E67" s="13" t="e">
        <f t="shared" si="2"/>
        <v>#DIV/0!</v>
      </c>
    </row>
    <row r="68" spans="1:5" ht="25.5" hidden="1">
      <c r="A68" s="140" t="s">
        <v>117</v>
      </c>
      <c r="B68" s="57" t="s">
        <v>118</v>
      </c>
      <c r="C68" s="54"/>
      <c r="D68" s="25"/>
      <c r="E68" s="13" t="e">
        <f t="shared" si="2"/>
        <v>#DIV/0!</v>
      </c>
    </row>
    <row r="69" spans="1:5" ht="25.5" hidden="1">
      <c r="A69" s="29" t="s">
        <v>119</v>
      </c>
      <c r="B69" s="58" t="s">
        <v>120</v>
      </c>
      <c r="C69" s="59">
        <f>C74+C70</f>
        <v>77785.2</v>
      </c>
      <c r="D69" s="59">
        <f>D74+D70+D72</f>
        <v>0</v>
      </c>
      <c r="E69" s="13">
        <f t="shared" si="2"/>
        <v>0</v>
      </c>
    </row>
    <row r="70" spans="1:5" s="21" customFormat="1" ht="51" hidden="1">
      <c r="A70" s="141" t="s">
        <v>121</v>
      </c>
      <c r="B70" s="26" t="s">
        <v>122</v>
      </c>
      <c r="C70" s="59">
        <f>C71</f>
        <v>75901.2</v>
      </c>
      <c r="D70" s="59">
        <f>D71</f>
        <v>0</v>
      </c>
      <c r="E70" s="39"/>
    </row>
    <row r="71" spans="1:5" ht="38.25" hidden="1">
      <c r="A71" s="142" t="s">
        <v>123</v>
      </c>
      <c r="B71" s="18" t="s">
        <v>124</v>
      </c>
      <c r="C71" s="54">
        <v>75901.2</v>
      </c>
      <c r="D71" s="25"/>
      <c r="E71" s="13">
        <f t="shared" si="2"/>
        <v>0</v>
      </c>
    </row>
    <row r="72" spans="1:5" ht="25.5" hidden="1">
      <c r="A72" s="141" t="s">
        <v>125</v>
      </c>
      <c r="B72" s="18" t="s">
        <v>126</v>
      </c>
      <c r="C72" s="54"/>
      <c r="D72" s="25">
        <f>D73</f>
        <v>0</v>
      </c>
      <c r="E72" s="13"/>
    </row>
    <row r="73" spans="1:5" ht="25.5" hidden="1">
      <c r="A73" s="142" t="s">
        <v>127</v>
      </c>
      <c r="B73" s="18" t="s">
        <v>128</v>
      </c>
      <c r="C73" s="54"/>
      <c r="D73" s="25"/>
      <c r="E73" s="13"/>
    </row>
    <row r="74" spans="1:5" ht="12.75" hidden="1">
      <c r="A74" s="143" t="s">
        <v>129</v>
      </c>
      <c r="B74" s="60" t="s">
        <v>130</v>
      </c>
      <c r="C74" s="59">
        <f>SUM(C75:C80)</f>
        <v>1884</v>
      </c>
      <c r="D74" s="61">
        <f>SUM(D75:D81)</f>
        <v>0</v>
      </c>
      <c r="E74" s="13">
        <f t="shared" si="2"/>
        <v>0</v>
      </c>
    </row>
    <row r="75" spans="1:5" ht="38.25" hidden="1">
      <c r="A75" s="144" t="s">
        <v>131</v>
      </c>
      <c r="B75" s="62" t="s">
        <v>132</v>
      </c>
      <c r="C75" s="54"/>
      <c r="D75" s="25"/>
      <c r="E75" s="13" t="e">
        <f t="shared" si="2"/>
        <v>#DIV/0!</v>
      </c>
    </row>
    <row r="76" spans="1:5" ht="25.5" hidden="1">
      <c r="A76" s="144" t="s">
        <v>131</v>
      </c>
      <c r="B76" s="63" t="s">
        <v>133</v>
      </c>
      <c r="C76" s="54"/>
      <c r="D76" s="25"/>
      <c r="E76" s="13" t="e">
        <f t="shared" si="2"/>
        <v>#DIV/0!</v>
      </c>
    </row>
    <row r="77" spans="1:5" ht="38.25" hidden="1">
      <c r="A77" s="140" t="s">
        <v>131</v>
      </c>
      <c r="B77" s="64" t="s">
        <v>134</v>
      </c>
      <c r="C77" s="54">
        <v>358</v>
      </c>
      <c r="D77" s="25"/>
      <c r="E77" s="13">
        <f t="shared" si="2"/>
        <v>0</v>
      </c>
    </row>
    <row r="78" spans="1:5" ht="51" hidden="1">
      <c r="A78" s="140" t="s">
        <v>131</v>
      </c>
      <c r="B78" s="18" t="s">
        <v>135</v>
      </c>
      <c r="C78" s="54">
        <v>1526</v>
      </c>
      <c r="D78" s="24"/>
      <c r="E78" s="13">
        <f t="shared" si="2"/>
        <v>0</v>
      </c>
    </row>
    <row r="79" spans="1:5" ht="25.5" hidden="1">
      <c r="A79" s="140" t="s">
        <v>131</v>
      </c>
      <c r="B79" s="65" t="s">
        <v>136</v>
      </c>
      <c r="C79" s="54"/>
      <c r="D79" s="24"/>
      <c r="E79" s="13" t="e">
        <f t="shared" si="2"/>
        <v>#DIV/0!</v>
      </c>
    </row>
    <row r="80" spans="1:5" ht="25.5" hidden="1">
      <c r="A80" s="140" t="s">
        <v>131</v>
      </c>
      <c r="B80" s="18" t="s">
        <v>137</v>
      </c>
      <c r="C80" s="54"/>
      <c r="D80" s="24"/>
      <c r="E80" s="13" t="e">
        <f t="shared" si="2"/>
        <v>#DIV/0!</v>
      </c>
    </row>
    <row r="81" spans="1:5" ht="25.5" hidden="1">
      <c r="A81" s="140" t="s">
        <v>131</v>
      </c>
      <c r="B81" s="18" t="s">
        <v>138</v>
      </c>
      <c r="C81" s="54"/>
      <c r="D81" s="24"/>
      <c r="E81" s="13" t="e">
        <f t="shared" si="2"/>
        <v>#DIV/0!</v>
      </c>
    </row>
    <row r="82" spans="1:5" ht="25.5" customHeight="1">
      <c r="A82" s="145" t="s">
        <v>139</v>
      </c>
      <c r="B82" s="66" t="s">
        <v>140</v>
      </c>
      <c r="C82" s="59">
        <f>C85+C87+C89+C91+C93+C95+C97+C109+C99+C104+C106+C101+C83</f>
        <v>203421.7</v>
      </c>
      <c r="D82" s="67">
        <f>D85+D87+D89+D91+D93+D95+D97+D109+D99+D104+D106+D101+D83</f>
        <v>48263.591</v>
      </c>
      <c r="E82" s="13">
        <f t="shared" si="2"/>
        <v>23.725881260455495</v>
      </c>
    </row>
    <row r="83" spans="1:5" ht="25.5" customHeight="1" hidden="1">
      <c r="A83" s="68" t="s">
        <v>141</v>
      </c>
      <c r="B83" s="69" t="s">
        <v>142</v>
      </c>
      <c r="C83" s="59">
        <f>C84</f>
        <v>0</v>
      </c>
      <c r="D83" s="67">
        <f>D84</f>
        <v>0</v>
      </c>
      <c r="E83" s="13" t="e">
        <f t="shared" si="2"/>
        <v>#DIV/0!</v>
      </c>
    </row>
    <row r="84" spans="1:5" ht="24.75" customHeight="1" hidden="1">
      <c r="A84" s="68" t="s">
        <v>143</v>
      </c>
      <c r="B84" s="69" t="s">
        <v>144</v>
      </c>
      <c r="C84" s="54"/>
      <c r="D84" s="25"/>
      <c r="E84" s="13" t="e">
        <f t="shared" si="2"/>
        <v>#DIV/0!</v>
      </c>
    </row>
    <row r="85" spans="1:5" ht="24.75" customHeight="1">
      <c r="A85" s="10" t="s">
        <v>145</v>
      </c>
      <c r="B85" s="70" t="s">
        <v>146</v>
      </c>
      <c r="C85" s="54">
        <f>C86</f>
        <v>841.5</v>
      </c>
      <c r="D85" s="56">
        <f>D86</f>
        <v>1027.8</v>
      </c>
      <c r="E85" s="13">
        <f t="shared" si="2"/>
        <v>122.13903743315508</v>
      </c>
    </row>
    <row r="86" spans="1:5" ht="26.25" customHeight="1">
      <c r="A86" s="10" t="s">
        <v>147</v>
      </c>
      <c r="B86" s="70" t="s">
        <v>148</v>
      </c>
      <c r="C86" s="54">
        <v>841.5</v>
      </c>
      <c r="D86" s="25">
        <v>1027.8</v>
      </c>
      <c r="E86" s="13">
        <f t="shared" si="2"/>
        <v>122.13903743315508</v>
      </c>
    </row>
    <row r="87" spans="1:5" ht="38.25" hidden="1">
      <c r="A87" s="71" t="s">
        <v>149</v>
      </c>
      <c r="B87" s="18" t="s">
        <v>150</v>
      </c>
      <c r="C87" s="54">
        <f>C88</f>
        <v>13000</v>
      </c>
      <c r="D87" s="25"/>
      <c r="E87" s="13">
        <f t="shared" si="2"/>
        <v>0</v>
      </c>
    </row>
    <row r="88" spans="1:5" ht="38.25" hidden="1">
      <c r="A88" s="71" t="s">
        <v>151</v>
      </c>
      <c r="B88" s="18" t="s">
        <v>152</v>
      </c>
      <c r="C88" s="54">
        <v>13000</v>
      </c>
      <c r="D88" s="25"/>
      <c r="E88" s="13">
        <f t="shared" si="2"/>
        <v>0</v>
      </c>
    </row>
    <row r="89" spans="1:5" ht="12.75" hidden="1">
      <c r="A89" s="10"/>
      <c r="B89" s="70"/>
      <c r="C89" s="54">
        <f>C90</f>
        <v>0</v>
      </c>
      <c r="D89" s="25"/>
      <c r="E89" s="13" t="e">
        <f t="shared" si="2"/>
        <v>#DIV/0!</v>
      </c>
    </row>
    <row r="90" spans="1:5" ht="12.75" hidden="1">
      <c r="A90" s="72"/>
      <c r="B90" s="73"/>
      <c r="C90" s="74"/>
      <c r="D90" s="25"/>
      <c r="E90" s="13" t="e">
        <f t="shared" si="2"/>
        <v>#DIV/0!</v>
      </c>
    </row>
    <row r="91" spans="1:5" ht="38.25" customHeight="1">
      <c r="A91" s="10" t="s">
        <v>153</v>
      </c>
      <c r="B91" s="70" t="s">
        <v>154</v>
      </c>
      <c r="C91" s="54">
        <f>C92</f>
        <v>129</v>
      </c>
      <c r="D91" s="56">
        <f>D92</f>
        <v>36.3</v>
      </c>
      <c r="E91" s="13">
        <f t="shared" si="2"/>
        <v>28.13953488372093</v>
      </c>
    </row>
    <row r="92" spans="1:5" ht="37.5" customHeight="1">
      <c r="A92" s="10" t="s">
        <v>155</v>
      </c>
      <c r="B92" s="70" t="s">
        <v>156</v>
      </c>
      <c r="C92" s="54">
        <v>129</v>
      </c>
      <c r="D92" s="25">
        <v>36.3</v>
      </c>
      <c r="E92" s="13">
        <f t="shared" si="2"/>
        <v>28.13953488372093</v>
      </c>
    </row>
    <row r="93" spans="1:5" ht="0.75" customHeight="1" hidden="1">
      <c r="A93" s="10" t="s">
        <v>157</v>
      </c>
      <c r="B93" s="70" t="s">
        <v>158</v>
      </c>
      <c r="C93" s="54">
        <f>C94</f>
        <v>0</v>
      </c>
      <c r="D93" s="25"/>
      <c r="E93" s="13" t="e">
        <f t="shared" si="2"/>
        <v>#DIV/0!</v>
      </c>
    </row>
    <row r="94" spans="1:5" ht="38.25" hidden="1">
      <c r="A94" s="10" t="s">
        <v>159</v>
      </c>
      <c r="B94" s="70" t="s">
        <v>160</v>
      </c>
      <c r="C94" s="54"/>
      <c r="D94" s="25"/>
      <c r="E94" s="13" t="e">
        <f t="shared" si="2"/>
        <v>#DIV/0!</v>
      </c>
    </row>
    <row r="95" spans="1:5" ht="25.5" hidden="1">
      <c r="A95" s="10" t="s">
        <v>161</v>
      </c>
      <c r="B95" s="70" t="s">
        <v>162</v>
      </c>
      <c r="C95" s="54">
        <f>C96</f>
        <v>1783</v>
      </c>
      <c r="D95" s="56">
        <f>D96</f>
        <v>0</v>
      </c>
      <c r="E95" s="13">
        <f t="shared" si="2"/>
        <v>0</v>
      </c>
    </row>
    <row r="96" spans="1:5" ht="25.5" hidden="1">
      <c r="A96" s="10" t="s">
        <v>163</v>
      </c>
      <c r="B96" s="70" t="s">
        <v>164</v>
      </c>
      <c r="C96" s="54">
        <v>1783</v>
      </c>
      <c r="D96" s="25"/>
      <c r="E96" s="13">
        <f t="shared" si="2"/>
        <v>0</v>
      </c>
    </row>
    <row r="97" spans="1:5" ht="38.25">
      <c r="A97" s="10" t="s">
        <v>165</v>
      </c>
      <c r="B97" s="70" t="s">
        <v>166</v>
      </c>
      <c r="C97" s="54">
        <f>C98</f>
        <v>4471</v>
      </c>
      <c r="D97" s="56">
        <f>D98</f>
        <v>850.833</v>
      </c>
      <c r="E97" s="13">
        <f t="shared" si="2"/>
        <v>19.030038022813685</v>
      </c>
    </row>
    <row r="98" spans="1:5" ht="38.25" customHeight="1">
      <c r="A98" s="10" t="s">
        <v>167</v>
      </c>
      <c r="B98" s="70" t="s">
        <v>168</v>
      </c>
      <c r="C98" s="54">
        <v>4471</v>
      </c>
      <c r="D98" s="25">
        <v>850.833</v>
      </c>
      <c r="E98" s="13">
        <f t="shared" si="2"/>
        <v>19.030038022813685</v>
      </c>
    </row>
    <row r="99" spans="1:5" ht="0.75" customHeight="1" hidden="1">
      <c r="A99" s="75" t="s">
        <v>169</v>
      </c>
      <c r="B99" s="18" t="s">
        <v>170</v>
      </c>
      <c r="C99" s="54">
        <f>C100</f>
        <v>0</v>
      </c>
      <c r="D99" s="25"/>
      <c r="E99" s="13" t="e">
        <f t="shared" si="2"/>
        <v>#DIV/0!</v>
      </c>
    </row>
    <row r="100" spans="1:5" ht="12.75" hidden="1">
      <c r="A100" s="76" t="s">
        <v>171</v>
      </c>
      <c r="B100" s="77"/>
      <c r="C100" s="74"/>
      <c r="D100" s="25"/>
      <c r="E100" s="13" t="e">
        <f t="shared" si="2"/>
        <v>#DIV/0!</v>
      </c>
    </row>
    <row r="101" spans="1:5" ht="1.5" customHeight="1" hidden="1">
      <c r="A101" s="78" t="s">
        <v>172</v>
      </c>
      <c r="B101" s="79" t="s">
        <v>173</v>
      </c>
      <c r="C101" s="54">
        <f>C103+C102</f>
        <v>0</v>
      </c>
      <c r="D101" s="25"/>
      <c r="E101" s="13" t="e">
        <f t="shared" si="2"/>
        <v>#DIV/0!</v>
      </c>
    </row>
    <row r="102" spans="1:5" ht="89.25" customHeight="1" hidden="1">
      <c r="A102" s="78" t="s">
        <v>174</v>
      </c>
      <c r="B102" s="79" t="s">
        <v>175</v>
      </c>
      <c r="C102" s="54"/>
      <c r="D102" s="25"/>
      <c r="E102" s="13" t="e">
        <f t="shared" si="2"/>
        <v>#DIV/0!</v>
      </c>
    </row>
    <row r="103" spans="1:5" ht="89.25" customHeight="1" hidden="1">
      <c r="A103" s="78" t="s">
        <v>174</v>
      </c>
      <c r="B103" s="79" t="s">
        <v>176</v>
      </c>
      <c r="C103" s="54"/>
      <c r="D103" s="25"/>
      <c r="E103" s="13" t="e">
        <f aca="true" t="shared" si="3" ref="E103:E109">D103/C103*100</f>
        <v>#DIV/0!</v>
      </c>
    </row>
    <row r="104" spans="1:5" ht="38.25" customHeight="1" hidden="1">
      <c r="A104" s="78"/>
      <c r="B104" s="18"/>
      <c r="C104" s="54">
        <f>C105</f>
        <v>0</v>
      </c>
      <c r="D104" s="56">
        <f>D105</f>
        <v>0</v>
      </c>
      <c r="E104" s="13" t="e">
        <f t="shared" si="3"/>
        <v>#DIV/0!</v>
      </c>
    </row>
    <row r="105" spans="1:5" ht="12.75" hidden="1">
      <c r="A105" s="78"/>
      <c r="B105" s="80"/>
      <c r="C105" s="54"/>
      <c r="D105" s="25"/>
      <c r="E105" s="13" t="e">
        <f t="shared" si="3"/>
        <v>#DIV/0!</v>
      </c>
    </row>
    <row r="106" spans="1:5" ht="12.75" hidden="1">
      <c r="A106" s="78"/>
      <c r="B106" s="81"/>
      <c r="C106" s="54">
        <f>C107</f>
        <v>0</v>
      </c>
      <c r="D106" s="25"/>
      <c r="E106" s="13" t="e">
        <f t="shared" si="3"/>
        <v>#DIV/0!</v>
      </c>
    </row>
    <row r="107" spans="1:5" ht="12.75" hidden="1">
      <c r="A107" s="78"/>
      <c r="B107" s="81"/>
      <c r="C107" s="54"/>
      <c r="D107" s="25"/>
      <c r="E107" s="13" t="e">
        <f t="shared" si="3"/>
        <v>#DIV/0!</v>
      </c>
    </row>
    <row r="108" spans="1:5" s="21" customFormat="1" ht="13.5" customHeight="1">
      <c r="A108" s="14" t="s">
        <v>177</v>
      </c>
      <c r="B108" s="82" t="s">
        <v>178</v>
      </c>
      <c r="C108" s="59">
        <f>C109</f>
        <v>183197.2</v>
      </c>
      <c r="D108" s="67">
        <f>D109</f>
        <v>46348.658</v>
      </c>
      <c r="E108" s="13">
        <f t="shared" si="3"/>
        <v>25.299872487134085</v>
      </c>
    </row>
    <row r="109" spans="1:5" ht="13.5" customHeight="1">
      <c r="A109" s="14" t="s">
        <v>179</v>
      </c>
      <c r="B109" s="82" t="s">
        <v>180</v>
      </c>
      <c r="C109" s="59">
        <f>SUM(C111:C135)</f>
        <v>183197.2</v>
      </c>
      <c r="D109" s="67">
        <f>SUM(D111:D135)</f>
        <v>46348.658</v>
      </c>
      <c r="E109" s="13">
        <f t="shared" si="3"/>
        <v>25.299872487134085</v>
      </c>
    </row>
    <row r="110" spans="1:5" ht="11.25" customHeight="1">
      <c r="A110" s="50"/>
      <c r="B110" s="83" t="s">
        <v>181</v>
      </c>
      <c r="C110" s="54"/>
      <c r="D110" s="24"/>
      <c r="E110" s="13"/>
    </row>
    <row r="111" spans="1:5" ht="63.75" customHeight="1">
      <c r="A111" s="50" t="s">
        <v>179</v>
      </c>
      <c r="B111" s="84" t="s">
        <v>182</v>
      </c>
      <c r="C111" s="54">
        <v>129073</v>
      </c>
      <c r="D111" s="24">
        <v>29178.4</v>
      </c>
      <c r="E111" s="13">
        <f aca="true" t="shared" si="4" ref="E111:E143">D111/C111*100</f>
        <v>22.606122116941577</v>
      </c>
    </row>
    <row r="112" spans="1:5" ht="38.25" customHeight="1">
      <c r="A112" s="50" t="s">
        <v>179</v>
      </c>
      <c r="B112" s="85" t="s">
        <v>183</v>
      </c>
      <c r="C112" s="54">
        <v>711</v>
      </c>
      <c r="D112" s="24">
        <v>177.75</v>
      </c>
      <c r="E112" s="13">
        <f t="shared" si="4"/>
        <v>25</v>
      </c>
    </row>
    <row r="113" spans="1:5" ht="64.5" customHeight="1">
      <c r="A113" s="50" t="s">
        <v>179</v>
      </c>
      <c r="B113" s="86" t="s">
        <v>184</v>
      </c>
      <c r="C113" s="54">
        <v>65.2</v>
      </c>
      <c r="D113" s="24">
        <v>18.4</v>
      </c>
      <c r="E113" s="13">
        <f t="shared" si="4"/>
        <v>28.22085889570552</v>
      </c>
    </row>
    <row r="114" spans="1:5" ht="60.75" customHeight="1">
      <c r="A114" s="50" t="s">
        <v>179</v>
      </c>
      <c r="B114" s="86" t="s">
        <v>185</v>
      </c>
      <c r="C114" s="54">
        <v>12803</v>
      </c>
      <c r="D114" s="24">
        <v>4507.708</v>
      </c>
      <c r="E114" s="13">
        <f t="shared" si="4"/>
        <v>35.20821682418183</v>
      </c>
    </row>
    <row r="115" spans="1:5" ht="26.25" customHeight="1" hidden="1">
      <c r="A115" s="50" t="s">
        <v>179</v>
      </c>
      <c r="B115" s="87" t="s">
        <v>186</v>
      </c>
      <c r="C115" s="54"/>
      <c r="D115" s="24"/>
      <c r="E115" s="13" t="e">
        <f t="shared" si="4"/>
        <v>#DIV/0!</v>
      </c>
    </row>
    <row r="116" spans="1:5" ht="25.5" customHeight="1">
      <c r="A116" s="50" t="s">
        <v>179</v>
      </c>
      <c r="B116" s="88" t="s">
        <v>187</v>
      </c>
      <c r="C116" s="54">
        <v>257</v>
      </c>
      <c r="D116" s="24">
        <v>81.5</v>
      </c>
      <c r="E116" s="13">
        <f t="shared" si="4"/>
        <v>31.712062256809336</v>
      </c>
    </row>
    <row r="117" spans="1:5" ht="51">
      <c r="A117" s="50" t="s">
        <v>179</v>
      </c>
      <c r="B117" s="89" t="s">
        <v>188</v>
      </c>
      <c r="C117" s="54">
        <v>632</v>
      </c>
      <c r="D117" s="24">
        <v>203</v>
      </c>
      <c r="E117" s="13">
        <f t="shared" si="4"/>
        <v>32.120253164556964</v>
      </c>
    </row>
    <row r="118" spans="1:5" ht="39" customHeight="1">
      <c r="A118" s="50" t="s">
        <v>179</v>
      </c>
      <c r="B118" s="88" t="s">
        <v>189</v>
      </c>
      <c r="C118" s="54">
        <v>518</v>
      </c>
      <c r="D118" s="24">
        <v>160</v>
      </c>
      <c r="E118" s="13">
        <f t="shared" si="4"/>
        <v>30.888030888030887</v>
      </c>
    </row>
    <row r="119" spans="1:5" ht="50.25" customHeight="1">
      <c r="A119" s="50" t="s">
        <v>179</v>
      </c>
      <c r="B119" s="88" t="s">
        <v>190</v>
      </c>
      <c r="C119" s="54">
        <v>25</v>
      </c>
      <c r="D119" s="24">
        <v>6.25</v>
      </c>
      <c r="E119" s="13">
        <f t="shared" si="4"/>
        <v>25</v>
      </c>
    </row>
    <row r="120" spans="1:5" ht="25.5">
      <c r="A120" s="50" t="s">
        <v>179</v>
      </c>
      <c r="B120" s="90" t="s">
        <v>191</v>
      </c>
      <c r="C120" s="54">
        <f>9630+2636</f>
        <v>12266</v>
      </c>
      <c r="D120" s="24">
        <f>2505+765</f>
        <v>3270</v>
      </c>
      <c r="E120" s="13">
        <f t="shared" si="4"/>
        <v>26.65905755747595</v>
      </c>
    </row>
    <row r="121" spans="1:5" ht="25.5">
      <c r="A121" s="50" t="s">
        <v>179</v>
      </c>
      <c r="B121" s="32" t="s">
        <v>192</v>
      </c>
      <c r="C121" s="54">
        <v>4783</v>
      </c>
      <c r="D121" s="24">
        <v>1385</v>
      </c>
      <c r="E121" s="13">
        <f t="shared" si="4"/>
        <v>28.956721722768137</v>
      </c>
    </row>
    <row r="122" spans="1:5" ht="39.75" customHeight="1">
      <c r="A122" s="50" t="s">
        <v>179</v>
      </c>
      <c r="B122" s="88" t="s">
        <v>193</v>
      </c>
      <c r="C122" s="54">
        <v>72</v>
      </c>
      <c r="D122" s="24">
        <v>20.1</v>
      </c>
      <c r="E122" s="13">
        <f t="shared" si="4"/>
        <v>27.916666666666668</v>
      </c>
    </row>
    <row r="123" spans="1:5" ht="63.75" customHeight="1">
      <c r="A123" s="50" t="s">
        <v>179</v>
      </c>
      <c r="B123" s="88" t="s">
        <v>194</v>
      </c>
      <c r="C123" s="54">
        <v>590</v>
      </c>
      <c r="D123" s="24">
        <v>153</v>
      </c>
      <c r="E123" s="13">
        <f t="shared" si="4"/>
        <v>25.932203389830512</v>
      </c>
    </row>
    <row r="124" spans="1:5" ht="38.25" customHeight="1">
      <c r="A124" s="50" t="s">
        <v>179</v>
      </c>
      <c r="B124" s="88" t="s">
        <v>195</v>
      </c>
      <c r="C124" s="54">
        <v>1659</v>
      </c>
      <c r="D124" s="24">
        <v>420</v>
      </c>
      <c r="E124" s="13">
        <f t="shared" si="4"/>
        <v>25.31645569620253</v>
      </c>
    </row>
    <row r="125" spans="1:5" ht="39" customHeight="1">
      <c r="A125" s="50" t="s">
        <v>179</v>
      </c>
      <c r="B125" s="88" t="s">
        <v>196</v>
      </c>
      <c r="C125" s="54">
        <v>237</v>
      </c>
      <c r="D125" s="24">
        <v>59.25</v>
      </c>
      <c r="E125" s="13">
        <f t="shared" si="4"/>
        <v>25</v>
      </c>
    </row>
    <row r="126" spans="1:5" ht="16.5" customHeight="1" hidden="1">
      <c r="A126" s="50" t="s">
        <v>179</v>
      </c>
      <c r="B126" s="88"/>
      <c r="C126" s="54"/>
      <c r="D126" s="24"/>
      <c r="E126" s="13" t="e">
        <f t="shared" si="4"/>
        <v>#DIV/0!</v>
      </c>
    </row>
    <row r="127" spans="1:5" ht="16.5" customHeight="1" hidden="1">
      <c r="A127" s="50" t="s">
        <v>179</v>
      </c>
      <c r="B127" s="88"/>
      <c r="C127" s="54"/>
      <c r="D127" s="24"/>
      <c r="E127" s="13" t="e">
        <f t="shared" si="4"/>
        <v>#DIV/0!</v>
      </c>
    </row>
    <row r="128" spans="1:5" ht="12.75" hidden="1">
      <c r="A128" s="50" t="s">
        <v>179</v>
      </c>
      <c r="B128" s="86"/>
      <c r="C128" s="54"/>
      <c r="D128" s="24"/>
      <c r="E128" s="13" t="e">
        <f t="shared" si="4"/>
        <v>#DIV/0!</v>
      </c>
    </row>
    <row r="129" spans="1:5" ht="12.75" hidden="1">
      <c r="A129" s="50" t="s">
        <v>179</v>
      </c>
      <c r="B129" s="88"/>
      <c r="C129" s="54"/>
      <c r="D129" s="24"/>
      <c r="E129" s="13" t="e">
        <f t="shared" si="4"/>
        <v>#DIV/0!</v>
      </c>
    </row>
    <row r="130" spans="1:5" ht="38.25">
      <c r="A130" s="50" t="s">
        <v>179</v>
      </c>
      <c r="B130" s="88" t="s">
        <v>197</v>
      </c>
      <c r="C130" s="54">
        <v>237</v>
      </c>
      <c r="D130" s="24">
        <v>59.25</v>
      </c>
      <c r="E130" s="13">
        <f t="shared" si="4"/>
        <v>25</v>
      </c>
    </row>
    <row r="131" spans="1:5" ht="25.5" hidden="1">
      <c r="A131" s="50" t="s">
        <v>179</v>
      </c>
      <c r="B131" s="91" t="s">
        <v>198</v>
      </c>
      <c r="C131" s="54"/>
      <c r="D131" s="24"/>
      <c r="E131" s="13" t="e">
        <f t="shared" si="4"/>
        <v>#DIV/0!</v>
      </c>
    </row>
    <row r="132" spans="1:5" ht="25.5" hidden="1">
      <c r="A132" s="50" t="s">
        <v>179</v>
      </c>
      <c r="B132" s="91" t="s">
        <v>199</v>
      </c>
      <c r="C132" s="54"/>
      <c r="D132" s="24"/>
      <c r="E132" s="13" t="e">
        <f t="shared" si="4"/>
        <v>#DIV/0!</v>
      </c>
    </row>
    <row r="133" spans="1:5" ht="26.25" customHeight="1">
      <c r="A133" s="50" t="s">
        <v>179</v>
      </c>
      <c r="B133" s="88" t="s">
        <v>200</v>
      </c>
      <c r="C133" s="54">
        <v>237</v>
      </c>
      <c r="D133" s="24">
        <v>59.25</v>
      </c>
      <c r="E133" s="13">
        <f t="shared" si="4"/>
        <v>25</v>
      </c>
    </row>
    <row r="134" spans="1:5" ht="51" customHeight="1" hidden="1">
      <c r="A134" s="50" t="s">
        <v>179</v>
      </c>
      <c r="B134" s="88" t="s">
        <v>201</v>
      </c>
      <c r="C134" s="54"/>
      <c r="D134" s="24"/>
      <c r="E134" s="13" t="e">
        <f t="shared" si="4"/>
        <v>#DIV/0!</v>
      </c>
    </row>
    <row r="135" spans="1:5" ht="38.25" customHeight="1">
      <c r="A135" s="50" t="s">
        <v>179</v>
      </c>
      <c r="B135" s="92" t="s">
        <v>202</v>
      </c>
      <c r="C135" s="54">
        <v>19032</v>
      </c>
      <c r="D135" s="24">
        <v>6589.8</v>
      </c>
      <c r="E135" s="13">
        <f t="shared" si="4"/>
        <v>34.62484237074401</v>
      </c>
    </row>
    <row r="136" spans="1:5" s="21" customFormat="1" ht="15" customHeight="1" hidden="1">
      <c r="A136" s="93" t="s">
        <v>203</v>
      </c>
      <c r="B136" s="94" t="s">
        <v>204</v>
      </c>
      <c r="C136" s="59">
        <f>C137+C138</f>
        <v>0</v>
      </c>
      <c r="D136" s="95">
        <f>D137+D138</f>
        <v>0</v>
      </c>
      <c r="E136" s="13" t="e">
        <f t="shared" si="4"/>
        <v>#DIV/0!</v>
      </c>
    </row>
    <row r="137" spans="1:5" ht="39.75" customHeight="1" hidden="1">
      <c r="A137" s="96" t="s">
        <v>205</v>
      </c>
      <c r="B137" s="97" t="s">
        <v>206</v>
      </c>
      <c r="C137" s="54"/>
      <c r="D137" s="24"/>
      <c r="E137" s="13" t="e">
        <f t="shared" si="4"/>
        <v>#DIV/0!</v>
      </c>
    </row>
    <row r="138" spans="1:5" ht="25.5" hidden="1">
      <c r="A138" s="96" t="s">
        <v>207</v>
      </c>
      <c r="B138" s="98" t="s">
        <v>208</v>
      </c>
      <c r="C138" s="54"/>
      <c r="D138" s="24"/>
      <c r="E138" s="13" t="e">
        <f t="shared" si="4"/>
        <v>#DIV/0!</v>
      </c>
    </row>
    <row r="139" spans="1:5" s="21" customFormat="1" ht="15" customHeight="1">
      <c r="A139" s="99" t="s">
        <v>209</v>
      </c>
      <c r="B139" s="100" t="s">
        <v>210</v>
      </c>
      <c r="C139" s="101">
        <f>C140</f>
        <v>370</v>
      </c>
      <c r="D139" s="101">
        <f>D140</f>
        <v>144.73</v>
      </c>
      <c r="E139" s="39"/>
    </row>
    <row r="140" spans="1:5" ht="14.25" customHeight="1">
      <c r="A140" s="50" t="s">
        <v>211</v>
      </c>
      <c r="B140" s="102" t="s">
        <v>212</v>
      </c>
      <c r="C140" s="103">
        <v>370</v>
      </c>
      <c r="D140" s="25">
        <v>144.73</v>
      </c>
      <c r="E140" s="13">
        <f t="shared" si="4"/>
        <v>39.116216216216216</v>
      </c>
    </row>
    <row r="141" spans="1:5" ht="39" customHeight="1">
      <c r="A141" s="104" t="s">
        <v>213</v>
      </c>
      <c r="B141" s="18" t="s">
        <v>214</v>
      </c>
      <c r="C141" s="101">
        <f>C142</f>
        <v>0</v>
      </c>
      <c r="D141" s="101">
        <f>D142</f>
        <v>-566.601</v>
      </c>
      <c r="E141" s="13"/>
    </row>
    <row r="142" spans="1:5" ht="38.25" customHeight="1">
      <c r="A142" s="104" t="s">
        <v>215</v>
      </c>
      <c r="B142" s="18" t="s">
        <v>216</v>
      </c>
      <c r="C142" s="103"/>
      <c r="D142" s="25">
        <v>-566.601</v>
      </c>
      <c r="E142" s="13"/>
    </row>
    <row r="143" spans="1:5" ht="18" customHeight="1">
      <c r="A143" s="151" t="s">
        <v>217</v>
      </c>
      <c r="B143" s="152"/>
      <c r="C143" s="45" t="e">
        <f>C14+C62</f>
        <v>#REF!</v>
      </c>
      <c r="D143" s="45">
        <f>D14+D62</f>
        <v>87459.26500000001</v>
      </c>
      <c r="E143" s="13" t="e">
        <f t="shared" si="4"/>
        <v>#REF!</v>
      </c>
    </row>
    <row r="144" ht="12.75">
      <c r="C144" s="105"/>
    </row>
    <row r="145" ht="12.75">
      <c r="C145" s="105"/>
    </row>
    <row r="148" spans="2:3" ht="12.75">
      <c r="B148" s="2"/>
      <c r="C148" s="105"/>
    </row>
    <row r="149" ht="12.75">
      <c r="C149" s="105"/>
    </row>
    <row r="150" spans="2:3" ht="12.75">
      <c r="B150" s="2"/>
      <c r="C150" s="105"/>
    </row>
    <row r="156" spans="2:3" s="4" customFormat="1" ht="12.75">
      <c r="B156" s="107"/>
      <c r="C156" s="5"/>
    </row>
    <row r="157" ht="12.75">
      <c r="C157" s="108"/>
    </row>
    <row r="158" ht="12.75">
      <c r="C158" s="108"/>
    </row>
    <row r="159" ht="12.75">
      <c r="C159" s="108"/>
    </row>
    <row r="162" spans="2:3" s="21" customFormat="1" ht="12.75">
      <c r="B162" s="109"/>
      <c r="C162" s="110"/>
    </row>
    <row r="163" spans="2:3" s="21" customFormat="1" ht="12.75">
      <c r="B163" s="111"/>
      <c r="C163" s="112"/>
    </row>
    <row r="164" spans="2:3" s="21" customFormat="1" ht="12.75">
      <c r="B164" s="109"/>
      <c r="C164" s="110"/>
    </row>
    <row r="166" ht="12.75">
      <c r="C166" s="113"/>
    </row>
    <row r="167" ht="12.75">
      <c r="C167" s="113"/>
    </row>
    <row r="168" ht="12.75">
      <c r="C168" s="114"/>
    </row>
  </sheetData>
  <sheetProtection/>
  <mergeCells count="10">
    <mergeCell ref="B1:D1"/>
    <mergeCell ref="B2:D2"/>
    <mergeCell ref="B3:D3"/>
    <mergeCell ref="B4:D4"/>
    <mergeCell ref="C11:D11"/>
    <mergeCell ref="A143:B143"/>
    <mergeCell ref="A5:C5"/>
    <mergeCell ref="A7:D7"/>
    <mergeCell ref="A8:C8"/>
    <mergeCell ref="A9:C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0"/>
  <sheetViews>
    <sheetView zoomScalePageLayoutView="0" workbookViewId="0" topLeftCell="A1">
      <selection activeCell="G9" sqref="G9:N9"/>
    </sheetView>
  </sheetViews>
  <sheetFormatPr defaultColWidth="9.00390625" defaultRowHeight="12.75"/>
  <cols>
    <col min="1" max="1" width="62.00390625" style="170" customWidth="1"/>
    <col min="2" max="2" width="4.875" style="171" customWidth="1"/>
    <col min="3" max="3" width="5.00390625" style="171" customWidth="1"/>
    <col min="4" max="4" width="9.625" style="171" customWidth="1"/>
    <col min="5" max="5" width="5.00390625" style="171" customWidth="1"/>
    <col min="6" max="6" width="13.75390625" style="252" bestFit="1" customWidth="1"/>
    <col min="7" max="16384" width="9.125" style="156" customWidth="1"/>
  </cols>
  <sheetData>
    <row r="1" spans="1:6" ht="14.25">
      <c r="A1" s="155" t="s">
        <v>281</v>
      </c>
      <c r="B1" s="155"/>
      <c r="C1" s="155"/>
      <c r="D1" s="155"/>
      <c r="E1" s="155"/>
      <c r="F1" s="155"/>
    </row>
    <row r="2" spans="1:6" ht="15.75" customHeight="1">
      <c r="A2" s="157" t="s">
        <v>282</v>
      </c>
      <c r="B2" s="157"/>
      <c r="C2" s="158"/>
      <c r="D2" s="157"/>
      <c r="E2" s="157"/>
      <c r="F2" s="159"/>
    </row>
    <row r="3" spans="1:6" ht="14.25">
      <c r="A3" s="157" t="s">
        <v>283</v>
      </c>
      <c r="B3" s="157"/>
      <c r="C3" s="157"/>
      <c r="D3" s="157"/>
      <c r="E3" s="157"/>
      <c r="F3" s="159"/>
    </row>
    <row r="4" spans="1:6" ht="14.25">
      <c r="A4" s="157" t="s">
        <v>284</v>
      </c>
      <c r="B4" s="157"/>
      <c r="C4" s="157"/>
      <c r="D4" s="157"/>
      <c r="E4" s="157"/>
      <c r="F4" s="159"/>
    </row>
    <row r="5" spans="1:6" ht="6" customHeight="1">
      <c r="A5" s="160"/>
      <c r="B5" s="160"/>
      <c r="C5" s="160"/>
      <c r="D5" s="160"/>
      <c r="E5" s="160"/>
      <c r="F5" s="161"/>
    </row>
    <row r="6" spans="1:6" ht="12.75" hidden="1">
      <c r="A6" s="162"/>
      <c r="B6" s="162"/>
      <c r="C6" s="162"/>
      <c r="D6" s="162"/>
      <c r="E6" s="162"/>
      <c r="F6" s="163"/>
    </row>
    <row r="7" spans="1:6" ht="12.75" hidden="1">
      <c r="A7" s="164"/>
      <c r="B7" s="164"/>
      <c r="C7" s="164"/>
      <c r="D7" s="164"/>
      <c r="E7" s="164"/>
      <c r="F7" s="164"/>
    </row>
    <row r="8" spans="1:6" ht="12.75" hidden="1">
      <c r="A8" s="165"/>
      <c r="B8" s="165"/>
      <c r="C8" s="165"/>
      <c r="D8" s="165"/>
      <c r="E8" s="165"/>
      <c r="F8" s="165"/>
    </row>
    <row r="9" spans="1:14" ht="39.75" customHeight="1">
      <c r="A9" s="166" t="s">
        <v>285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</row>
    <row r="10" spans="1:7" ht="39" customHeight="1">
      <c r="A10" s="166"/>
      <c r="B10" s="166"/>
      <c r="C10" s="166"/>
      <c r="D10" s="166"/>
      <c r="E10" s="166"/>
      <c r="F10" s="166"/>
      <c r="G10" s="167"/>
    </row>
    <row r="11" spans="1:6" ht="12.75">
      <c r="A11" s="168"/>
      <c r="B11" s="168"/>
      <c r="C11" s="168"/>
      <c r="D11" s="168"/>
      <c r="E11" s="168"/>
      <c r="F11" s="168"/>
    </row>
    <row r="12" spans="1:6" ht="16.5" thickBot="1">
      <c r="A12" s="169" t="s">
        <v>286</v>
      </c>
      <c r="B12" s="169"/>
      <c r="C12" s="169"/>
      <c r="D12" s="169"/>
      <c r="E12" s="169"/>
      <c r="F12" s="169"/>
    </row>
    <row r="13" spans="5:6" ht="13.5" customHeight="1" hidden="1" thickBot="1">
      <c r="E13" s="173"/>
      <c r="F13" s="172"/>
    </row>
    <row r="14" spans="5:6" ht="17.25" customHeight="1" hidden="1">
      <c r="E14" s="173"/>
      <c r="F14" s="174"/>
    </row>
    <row r="15" spans="1:6" ht="48" customHeight="1">
      <c r="A15" s="175" t="s">
        <v>287</v>
      </c>
      <c r="B15" s="176" t="s">
        <v>288</v>
      </c>
      <c r="C15" s="176" t="s">
        <v>289</v>
      </c>
      <c r="D15" s="177" t="s">
        <v>290</v>
      </c>
      <c r="E15" s="177" t="s">
        <v>291</v>
      </c>
      <c r="F15" s="178" t="s">
        <v>292</v>
      </c>
    </row>
    <row r="16" spans="1:6" ht="1.5" customHeight="1">
      <c r="A16" s="179"/>
      <c r="B16" s="180"/>
      <c r="C16" s="180"/>
      <c r="D16" s="181"/>
      <c r="E16" s="181"/>
      <c r="F16" s="182"/>
    </row>
    <row r="17" spans="1:6" s="187" customFormat="1" ht="12.75" customHeight="1">
      <c r="A17" s="183">
        <v>1</v>
      </c>
      <c r="B17" s="184" t="s">
        <v>293</v>
      </c>
      <c r="C17" s="184" t="s">
        <v>294</v>
      </c>
      <c r="D17" s="185" t="s">
        <v>295</v>
      </c>
      <c r="E17" s="185" t="s">
        <v>296</v>
      </c>
      <c r="F17" s="186" t="s">
        <v>297</v>
      </c>
    </row>
    <row r="18" spans="1:6" s="191" customFormat="1" ht="20.25">
      <c r="A18" s="188" t="s">
        <v>298</v>
      </c>
      <c r="B18" s="189"/>
      <c r="C18" s="189"/>
      <c r="D18" s="189"/>
      <c r="E18" s="189"/>
      <c r="F18" s="190">
        <f>F19+F231+F259+F457+F527+F607+F617+F623</f>
        <v>94460.12745</v>
      </c>
    </row>
    <row r="19" spans="1:6" s="195" customFormat="1" ht="15.75">
      <c r="A19" s="192" t="s">
        <v>299</v>
      </c>
      <c r="B19" s="193" t="s">
        <v>300</v>
      </c>
      <c r="C19" s="193"/>
      <c r="D19" s="194"/>
      <c r="E19" s="194"/>
      <c r="F19" s="190">
        <f>F20+F26+F49+F159+F164+F149+F143</f>
        <v>6167.943219999999</v>
      </c>
    </row>
    <row r="20" spans="1:6" s="195" customFormat="1" ht="28.5" customHeight="1">
      <c r="A20" s="196" t="s">
        <v>301</v>
      </c>
      <c r="B20" s="193" t="s">
        <v>300</v>
      </c>
      <c r="C20" s="193" t="s">
        <v>302</v>
      </c>
      <c r="D20" s="194"/>
      <c r="E20" s="194"/>
      <c r="F20" s="190">
        <f>F22</f>
        <v>324.44687</v>
      </c>
    </row>
    <row r="21" spans="1:6" s="195" customFormat="1" ht="27.75" customHeight="1">
      <c r="A21" s="197" t="s">
        <v>303</v>
      </c>
      <c r="B21" s="35" t="s">
        <v>300</v>
      </c>
      <c r="C21" s="35" t="s">
        <v>302</v>
      </c>
      <c r="D21" s="35" t="s">
        <v>304</v>
      </c>
      <c r="E21" s="35"/>
      <c r="F21" s="198">
        <f>F22</f>
        <v>324.44687</v>
      </c>
    </row>
    <row r="22" spans="1:6" ht="15.75">
      <c r="A22" s="197" t="s">
        <v>305</v>
      </c>
      <c r="B22" s="35" t="s">
        <v>300</v>
      </c>
      <c r="C22" s="35" t="s">
        <v>302</v>
      </c>
      <c r="D22" s="35" t="s">
        <v>306</v>
      </c>
      <c r="E22" s="35"/>
      <c r="F22" s="198">
        <f>F23</f>
        <v>324.44687</v>
      </c>
    </row>
    <row r="23" spans="1:6" ht="30" customHeight="1">
      <c r="A23" s="199" t="s">
        <v>307</v>
      </c>
      <c r="B23" s="35" t="s">
        <v>300</v>
      </c>
      <c r="C23" s="35" t="s">
        <v>302</v>
      </c>
      <c r="D23" s="35" t="s">
        <v>306</v>
      </c>
      <c r="E23" s="200" t="s">
        <v>308</v>
      </c>
      <c r="F23" s="198">
        <f>F24</f>
        <v>324.44687</v>
      </c>
    </row>
    <row r="24" spans="1:6" ht="20.25" customHeight="1">
      <c r="A24" s="199" t="s">
        <v>309</v>
      </c>
      <c r="B24" s="35" t="s">
        <v>300</v>
      </c>
      <c r="C24" s="35" t="s">
        <v>302</v>
      </c>
      <c r="D24" s="35" t="s">
        <v>306</v>
      </c>
      <c r="E24" s="200" t="s">
        <v>310</v>
      </c>
      <c r="F24" s="198">
        <f>F25</f>
        <v>324.44687</v>
      </c>
    </row>
    <row r="25" spans="1:6" ht="18.75" customHeight="1">
      <c r="A25" s="199" t="s">
        <v>311</v>
      </c>
      <c r="B25" s="35" t="s">
        <v>300</v>
      </c>
      <c r="C25" s="35" t="s">
        <v>302</v>
      </c>
      <c r="D25" s="35" t="s">
        <v>306</v>
      </c>
      <c r="E25" s="200" t="s">
        <v>312</v>
      </c>
      <c r="F25" s="198">
        <v>324.44687</v>
      </c>
    </row>
    <row r="26" spans="1:6" s="195" customFormat="1" ht="39.75" customHeight="1">
      <c r="A26" s="202" t="s">
        <v>313</v>
      </c>
      <c r="B26" s="193" t="s">
        <v>300</v>
      </c>
      <c r="C26" s="193" t="s">
        <v>314</v>
      </c>
      <c r="D26" s="193"/>
      <c r="E26" s="193"/>
      <c r="F26" s="190">
        <f>F27</f>
        <v>332.38962</v>
      </c>
    </row>
    <row r="27" spans="1:6" ht="30.75" customHeight="1">
      <c r="A27" s="197" t="s">
        <v>303</v>
      </c>
      <c r="B27" s="35" t="s">
        <v>300</v>
      </c>
      <c r="C27" s="35" t="s">
        <v>314</v>
      </c>
      <c r="D27" s="35" t="s">
        <v>315</v>
      </c>
      <c r="E27" s="35"/>
      <c r="F27" s="198">
        <f>F28+F44</f>
        <v>332.38962</v>
      </c>
    </row>
    <row r="28" spans="1:6" ht="15.75">
      <c r="A28" s="197" t="s">
        <v>316</v>
      </c>
      <c r="B28" s="35" t="s">
        <v>300</v>
      </c>
      <c r="C28" s="35" t="s">
        <v>314</v>
      </c>
      <c r="D28" s="35" t="s">
        <v>317</v>
      </c>
      <c r="E28" s="35"/>
      <c r="F28" s="198">
        <f>F29+F33+F37</f>
        <v>123.08491</v>
      </c>
    </row>
    <row r="29" spans="1:6" ht="30.75" customHeight="1">
      <c r="A29" s="199" t="s">
        <v>307</v>
      </c>
      <c r="B29" s="35" t="s">
        <v>300</v>
      </c>
      <c r="C29" s="35" t="s">
        <v>314</v>
      </c>
      <c r="D29" s="35" t="s">
        <v>317</v>
      </c>
      <c r="E29" s="200" t="s">
        <v>308</v>
      </c>
      <c r="F29" s="198">
        <f>F30</f>
        <v>90.25353</v>
      </c>
    </row>
    <row r="30" spans="1:6" ht="15.75">
      <c r="A30" s="199" t="s">
        <v>309</v>
      </c>
      <c r="B30" s="35" t="s">
        <v>300</v>
      </c>
      <c r="C30" s="35" t="s">
        <v>314</v>
      </c>
      <c r="D30" s="35" t="s">
        <v>317</v>
      </c>
      <c r="E30" s="200" t="s">
        <v>310</v>
      </c>
      <c r="F30" s="198">
        <f>F31+F32</f>
        <v>90.25353</v>
      </c>
    </row>
    <row r="31" spans="1:6" ht="15.75">
      <c r="A31" s="199" t="s">
        <v>311</v>
      </c>
      <c r="B31" s="35" t="s">
        <v>300</v>
      </c>
      <c r="C31" s="35" t="s">
        <v>314</v>
      </c>
      <c r="D31" s="35" t="s">
        <v>317</v>
      </c>
      <c r="E31" s="200" t="s">
        <v>312</v>
      </c>
      <c r="F31" s="198">
        <v>90.25353</v>
      </c>
    </row>
    <row r="32" spans="1:6" ht="0.75" customHeight="1" hidden="1">
      <c r="A32" s="199" t="s">
        <v>318</v>
      </c>
      <c r="B32" s="35" t="s">
        <v>300</v>
      </c>
      <c r="C32" s="35" t="s">
        <v>314</v>
      </c>
      <c r="D32" s="35" t="s">
        <v>317</v>
      </c>
      <c r="E32" s="200" t="s">
        <v>319</v>
      </c>
      <c r="F32" s="198"/>
    </row>
    <row r="33" spans="1:6" ht="15.75">
      <c r="A33" s="199" t="s">
        <v>320</v>
      </c>
      <c r="B33" s="35" t="s">
        <v>300</v>
      </c>
      <c r="C33" s="35" t="s">
        <v>314</v>
      </c>
      <c r="D33" s="35" t="s">
        <v>317</v>
      </c>
      <c r="E33" s="200" t="s">
        <v>321</v>
      </c>
      <c r="F33" s="198">
        <f>F34</f>
        <v>28.86402</v>
      </c>
    </row>
    <row r="34" spans="1:6" ht="15" customHeight="1">
      <c r="A34" s="199" t="s">
        <v>322</v>
      </c>
      <c r="B34" s="35" t="s">
        <v>300</v>
      </c>
      <c r="C34" s="35" t="s">
        <v>314</v>
      </c>
      <c r="D34" s="35" t="s">
        <v>317</v>
      </c>
      <c r="E34" s="200" t="s">
        <v>323</v>
      </c>
      <c r="F34" s="198">
        <f>F35+F36</f>
        <v>28.86402</v>
      </c>
    </row>
    <row r="35" spans="1:6" ht="25.5" hidden="1">
      <c r="A35" s="199" t="s">
        <v>324</v>
      </c>
      <c r="B35" s="35" t="s">
        <v>300</v>
      </c>
      <c r="C35" s="35" t="s">
        <v>314</v>
      </c>
      <c r="D35" s="35" t="s">
        <v>317</v>
      </c>
      <c r="E35" s="200" t="s">
        <v>325</v>
      </c>
      <c r="F35" s="198"/>
    </row>
    <row r="36" spans="1:6" ht="15" customHeight="1">
      <c r="A36" s="199" t="s">
        <v>326</v>
      </c>
      <c r="B36" s="35" t="s">
        <v>300</v>
      </c>
      <c r="C36" s="35" t="s">
        <v>314</v>
      </c>
      <c r="D36" s="35" t="s">
        <v>317</v>
      </c>
      <c r="E36" s="200" t="s">
        <v>327</v>
      </c>
      <c r="F36" s="198">
        <v>28.86402</v>
      </c>
    </row>
    <row r="37" spans="1:6" ht="15.75">
      <c r="A37" s="204" t="s">
        <v>328</v>
      </c>
      <c r="B37" s="35" t="s">
        <v>300</v>
      </c>
      <c r="C37" s="35" t="s">
        <v>314</v>
      </c>
      <c r="D37" s="35" t="s">
        <v>317</v>
      </c>
      <c r="E37" s="200" t="s">
        <v>329</v>
      </c>
      <c r="F37" s="198">
        <f>F38+F40+F43</f>
        <v>3.96736</v>
      </c>
    </row>
    <row r="38" spans="1:6" ht="15.75" hidden="1">
      <c r="A38" s="204" t="s">
        <v>330</v>
      </c>
      <c r="B38" s="35" t="s">
        <v>300</v>
      </c>
      <c r="C38" s="35" t="s">
        <v>314</v>
      </c>
      <c r="D38" s="35" t="s">
        <v>317</v>
      </c>
      <c r="E38" s="200" t="s">
        <v>331</v>
      </c>
      <c r="F38" s="198">
        <f>F39</f>
        <v>0</v>
      </c>
    </row>
    <row r="39" spans="1:6" ht="63.75" hidden="1">
      <c r="A39" s="204" t="s">
        <v>332</v>
      </c>
      <c r="B39" s="35" t="s">
        <v>300</v>
      </c>
      <c r="C39" s="35" t="s">
        <v>314</v>
      </c>
      <c r="D39" s="35" t="s">
        <v>317</v>
      </c>
      <c r="E39" s="200" t="s">
        <v>333</v>
      </c>
      <c r="F39" s="198"/>
    </row>
    <row r="40" spans="1:6" ht="15.75">
      <c r="A40" s="204" t="s">
        <v>334</v>
      </c>
      <c r="B40" s="35" t="s">
        <v>300</v>
      </c>
      <c r="C40" s="35" t="s">
        <v>314</v>
      </c>
      <c r="D40" s="35" t="s">
        <v>317</v>
      </c>
      <c r="E40" s="200" t="s">
        <v>335</v>
      </c>
      <c r="F40" s="198">
        <f>F41+F42+F43</f>
        <v>3.96736</v>
      </c>
    </row>
    <row r="41" spans="1:6" ht="15.75" hidden="1">
      <c r="A41" s="204" t="s">
        <v>336</v>
      </c>
      <c r="B41" s="35" t="s">
        <v>300</v>
      </c>
      <c r="C41" s="35" t="s">
        <v>314</v>
      </c>
      <c r="D41" s="35" t="s">
        <v>317</v>
      </c>
      <c r="E41" s="200" t="s">
        <v>337</v>
      </c>
      <c r="F41" s="198"/>
    </row>
    <row r="42" spans="1:6" ht="15.75">
      <c r="A42" s="204" t="s">
        <v>338</v>
      </c>
      <c r="B42" s="35" t="s">
        <v>300</v>
      </c>
      <c r="C42" s="35" t="s">
        <v>314</v>
      </c>
      <c r="D42" s="35" t="s">
        <v>317</v>
      </c>
      <c r="E42" s="200" t="s">
        <v>339</v>
      </c>
      <c r="F42" s="198">
        <v>3.96736</v>
      </c>
    </row>
    <row r="43" spans="1:6" ht="0.75" customHeight="1" hidden="1">
      <c r="A43" s="204" t="s">
        <v>340</v>
      </c>
      <c r="B43" s="35" t="s">
        <v>300</v>
      </c>
      <c r="C43" s="35" t="s">
        <v>314</v>
      </c>
      <c r="D43" s="35" t="s">
        <v>317</v>
      </c>
      <c r="E43" s="200" t="s">
        <v>341</v>
      </c>
      <c r="F43" s="198"/>
    </row>
    <row r="44" spans="1:6" ht="27" customHeight="1">
      <c r="A44" s="197" t="s">
        <v>342</v>
      </c>
      <c r="B44" s="35" t="s">
        <v>300</v>
      </c>
      <c r="C44" s="35" t="s">
        <v>314</v>
      </c>
      <c r="D44" s="35" t="s">
        <v>343</v>
      </c>
      <c r="E44" s="35"/>
      <c r="F44" s="198">
        <f>F45</f>
        <v>209.30471</v>
      </c>
    </row>
    <row r="45" spans="1:6" ht="30" customHeight="1">
      <c r="A45" s="199" t="s">
        <v>307</v>
      </c>
      <c r="B45" s="35" t="s">
        <v>300</v>
      </c>
      <c r="C45" s="35" t="s">
        <v>314</v>
      </c>
      <c r="D45" s="35" t="s">
        <v>343</v>
      </c>
      <c r="E45" s="200" t="s">
        <v>308</v>
      </c>
      <c r="F45" s="198">
        <f>F46</f>
        <v>209.30471</v>
      </c>
    </row>
    <row r="46" spans="1:6" ht="20.25" customHeight="1">
      <c r="A46" s="199" t="s">
        <v>309</v>
      </c>
      <c r="B46" s="35" t="s">
        <v>300</v>
      </c>
      <c r="C46" s="35" t="s">
        <v>314</v>
      </c>
      <c r="D46" s="35" t="s">
        <v>343</v>
      </c>
      <c r="E46" s="200" t="s">
        <v>310</v>
      </c>
      <c r="F46" s="198">
        <f>F47+F48</f>
        <v>209.30471</v>
      </c>
    </row>
    <row r="47" spans="1:6" ht="19.5" customHeight="1">
      <c r="A47" s="199" t="s">
        <v>311</v>
      </c>
      <c r="B47" s="35" t="s">
        <v>300</v>
      </c>
      <c r="C47" s="35" t="s">
        <v>314</v>
      </c>
      <c r="D47" s="35" t="s">
        <v>343</v>
      </c>
      <c r="E47" s="200" t="s">
        <v>312</v>
      </c>
      <c r="F47" s="198">
        <v>209.30471</v>
      </c>
    </row>
    <row r="48" spans="1:6" ht="0.75" customHeight="1" hidden="1">
      <c r="A48" s="199" t="s">
        <v>318</v>
      </c>
      <c r="B48" s="35" t="s">
        <v>300</v>
      </c>
      <c r="C48" s="35" t="s">
        <v>314</v>
      </c>
      <c r="D48" s="35" t="s">
        <v>343</v>
      </c>
      <c r="E48" s="200" t="s">
        <v>319</v>
      </c>
      <c r="F48" s="198"/>
    </row>
    <row r="49" spans="1:6" s="195" customFormat="1" ht="39" customHeight="1">
      <c r="A49" s="205" t="s">
        <v>344</v>
      </c>
      <c r="B49" s="193" t="s">
        <v>300</v>
      </c>
      <c r="C49" s="193" t="s">
        <v>345</v>
      </c>
      <c r="D49" s="193"/>
      <c r="E49" s="193"/>
      <c r="F49" s="190">
        <f>F50+F67+F138</f>
        <v>4063.69082</v>
      </c>
    </row>
    <row r="50" spans="1:6" ht="31.5" customHeight="1">
      <c r="A50" s="197" t="s">
        <v>303</v>
      </c>
      <c r="B50" s="35" t="s">
        <v>300</v>
      </c>
      <c r="C50" s="35" t="s">
        <v>345</v>
      </c>
      <c r="D50" s="35" t="s">
        <v>315</v>
      </c>
      <c r="E50" s="35"/>
      <c r="F50" s="198">
        <f>F51</f>
        <v>3448.16207</v>
      </c>
    </row>
    <row r="51" spans="1:6" ht="15.75">
      <c r="A51" s="197" t="s">
        <v>316</v>
      </c>
      <c r="B51" s="35" t="s">
        <v>300</v>
      </c>
      <c r="C51" s="35" t="s">
        <v>345</v>
      </c>
      <c r="D51" s="35" t="s">
        <v>317</v>
      </c>
      <c r="E51" s="35"/>
      <c r="F51" s="198">
        <f>F52+F56+F60</f>
        <v>3448.16207</v>
      </c>
    </row>
    <row r="52" spans="1:6" ht="28.5" customHeight="1">
      <c r="A52" s="199" t="s">
        <v>307</v>
      </c>
      <c r="B52" s="35" t="s">
        <v>300</v>
      </c>
      <c r="C52" s="35" t="s">
        <v>345</v>
      </c>
      <c r="D52" s="35" t="s">
        <v>317</v>
      </c>
      <c r="E52" s="200" t="s">
        <v>308</v>
      </c>
      <c r="F52" s="198">
        <f>F53</f>
        <v>2946.06727</v>
      </c>
    </row>
    <row r="53" spans="1:6" ht="15.75">
      <c r="A53" s="199" t="s">
        <v>346</v>
      </c>
      <c r="B53" s="35" t="s">
        <v>300</v>
      </c>
      <c r="C53" s="35" t="s">
        <v>345</v>
      </c>
      <c r="D53" s="35" t="s">
        <v>317</v>
      </c>
      <c r="E53" s="200" t="s">
        <v>310</v>
      </c>
      <c r="F53" s="198">
        <f>F54+F55</f>
        <v>2946.06727</v>
      </c>
    </row>
    <row r="54" spans="1:6" ht="15.75">
      <c r="A54" s="199" t="s">
        <v>311</v>
      </c>
      <c r="B54" s="35" t="s">
        <v>300</v>
      </c>
      <c r="C54" s="35" t="s">
        <v>345</v>
      </c>
      <c r="D54" s="35" t="s">
        <v>317</v>
      </c>
      <c r="E54" s="200" t="s">
        <v>312</v>
      </c>
      <c r="F54" s="206">
        <v>2946.06727</v>
      </c>
    </row>
    <row r="55" spans="1:6" ht="15.75" hidden="1">
      <c r="A55" s="199" t="s">
        <v>318</v>
      </c>
      <c r="B55" s="35" t="s">
        <v>300</v>
      </c>
      <c r="C55" s="35" t="s">
        <v>345</v>
      </c>
      <c r="D55" s="35" t="s">
        <v>317</v>
      </c>
      <c r="E55" s="200" t="s">
        <v>319</v>
      </c>
      <c r="F55" s="206"/>
    </row>
    <row r="56" spans="1:6" ht="15.75">
      <c r="A56" s="199" t="s">
        <v>320</v>
      </c>
      <c r="B56" s="35" t="s">
        <v>300</v>
      </c>
      <c r="C56" s="35" t="s">
        <v>345</v>
      </c>
      <c r="D56" s="35" t="s">
        <v>317</v>
      </c>
      <c r="E56" s="200" t="s">
        <v>321</v>
      </c>
      <c r="F56" s="206">
        <f>F57</f>
        <v>479.92471</v>
      </c>
    </row>
    <row r="57" spans="1:6" ht="15.75">
      <c r="A57" s="199" t="s">
        <v>322</v>
      </c>
      <c r="B57" s="35" t="s">
        <v>300</v>
      </c>
      <c r="C57" s="35" t="s">
        <v>345</v>
      </c>
      <c r="D57" s="35" t="s">
        <v>317</v>
      </c>
      <c r="E57" s="200" t="s">
        <v>323</v>
      </c>
      <c r="F57" s="198">
        <f>F58+F59</f>
        <v>479.92471</v>
      </c>
    </row>
    <row r="58" spans="1:6" ht="25.5">
      <c r="A58" s="199" t="s">
        <v>324</v>
      </c>
      <c r="B58" s="35" t="s">
        <v>300</v>
      </c>
      <c r="C58" s="35" t="s">
        <v>345</v>
      </c>
      <c r="D58" s="35" t="s">
        <v>317</v>
      </c>
      <c r="E58" s="200" t="s">
        <v>325</v>
      </c>
      <c r="F58" s="198">
        <v>185.04037</v>
      </c>
    </row>
    <row r="59" spans="1:6" ht="15.75">
      <c r="A59" s="199" t="s">
        <v>326</v>
      </c>
      <c r="B59" s="35" t="s">
        <v>300</v>
      </c>
      <c r="C59" s="35" t="s">
        <v>345</v>
      </c>
      <c r="D59" s="35" t="s">
        <v>317</v>
      </c>
      <c r="E59" s="200" t="s">
        <v>327</v>
      </c>
      <c r="F59" s="198">
        <v>294.88434</v>
      </c>
    </row>
    <row r="60" spans="1:6" ht="15" customHeight="1">
      <c r="A60" s="204" t="s">
        <v>328</v>
      </c>
      <c r="B60" s="35" t="s">
        <v>300</v>
      </c>
      <c r="C60" s="35" t="s">
        <v>345</v>
      </c>
      <c r="D60" s="35" t="s">
        <v>317</v>
      </c>
      <c r="E60" s="200" t="s">
        <v>329</v>
      </c>
      <c r="F60" s="198">
        <f>F61+F63+F66</f>
        <v>22.170090000000002</v>
      </c>
    </row>
    <row r="61" spans="1:6" ht="15.75" hidden="1">
      <c r="A61" s="204" t="s">
        <v>330</v>
      </c>
      <c r="B61" s="35" t="s">
        <v>300</v>
      </c>
      <c r="C61" s="35" t="s">
        <v>345</v>
      </c>
      <c r="D61" s="35" t="s">
        <v>317</v>
      </c>
      <c r="E61" s="200" t="s">
        <v>331</v>
      </c>
      <c r="F61" s="198">
        <f>F62</f>
        <v>0</v>
      </c>
    </row>
    <row r="62" spans="1:6" ht="63.75" hidden="1">
      <c r="A62" s="204" t="s">
        <v>332</v>
      </c>
      <c r="B62" s="35" t="s">
        <v>300</v>
      </c>
      <c r="C62" s="35" t="s">
        <v>345</v>
      </c>
      <c r="D62" s="35" t="s">
        <v>317</v>
      </c>
      <c r="E62" s="200" t="s">
        <v>333</v>
      </c>
      <c r="F62" s="198"/>
    </row>
    <row r="63" spans="1:6" ht="15.75">
      <c r="A63" s="204" t="s">
        <v>334</v>
      </c>
      <c r="B63" s="35" t="s">
        <v>300</v>
      </c>
      <c r="C63" s="35" t="s">
        <v>345</v>
      </c>
      <c r="D63" s="35" t="s">
        <v>317</v>
      </c>
      <c r="E63" s="200" t="s">
        <v>335</v>
      </c>
      <c r="F63" s="206">
        <f>F64+F65</f>
        <v>22.170090000000002</v>
      </c>
    </row>
    <row r="64" spans="1:6" ht="15.75">
      <c r="A64" s="204" t="s">
        <v>336</v>
      </c>
      <c r="B64" s="35" t="s">
        <v>300</v>
      </c>
      <c r="C64" s="35" t="s">
        <v>345</v>
      </c>
      <c r="D64" s="35" t="s">
        <v>317</v>
      </c>
      <c r="E64" s="200" t="s">
        <v>337</v>
      </c>
      <c r="F64" s="206">
        <v>0.013</v>
      </c>
    </row>
    <row r="65" spans="1:6" ht="15.75" customHeight="1">
      <c r="A65" s="204" t="s">
        <v>338</v>
      </c>
      <c r="B65" s="35" t="s">
        <v>300</v>
      </c>
      <c r="C65" s="35" t="s">
        <v>345</v>
      </c>
      <c r="D65" s="35" t="s">
        <v>317</v>
      </c>
      <c r="E65" s="200" t="s">
        <v>339</v>
      </c>
      <c r="F65" s="206">
        <v>22.15709</v>
      </c>
    </row>
    <row r="66" spans="1:6" ht="15.75" hidden="1">
      <c r="A66" s="204" t="s">
        <v>340</v>
      </c>
      <c r="B66" s="35" t="s">
        <v>300</v>
      </c>
      <c r="C66" s="35" t="s">
        <v>345</v>
      </c>
      <c r="D66" s="35" t="s">
        <v>317</v>
      </c>
      <c r="E66" s="200" t="s">
        <v>341</v>
      </c>
      <c r="F66" s="206"/>
    </row>
    <row r="67" spans="1:6" ht="15.75">
      <c r="A67" s="197" t="s">
        <v>347</v>
      </c>
      <c r="B67" s="35" t="s">
        <v>300</v>
      </c>
      <c r="C67" s="35" t="s">
        <v>348</v>
      </c>
      <c r="D67" s="35" t="s">
        <v>349</v>
      </c>
      <c r="E67" s="35"/>
      <c r="F67" s="198">
        <f>F68</f>
        <v>615.52875</v>
      </c>
    </row>
    <row r="68" spans="1:6" ht="67.5" customHeight="1">
      <c r="A68" s="197" t="s">
        <v>350</v>
      </c>
      <c r="B68" s="35" t="s">
        <v>300</v>
      </c>
      <c r="C68" s="35" t="s">
        <v>348</v>
      </c>
      <c r="D68" s="35" t="s">
        <v>351</v>
      </c>
      <c r="E68" s="35"/>
      <c r="F68" s="198">
        <f>F69+F81+F93+F105+F117+F129</f>
        <v>615.52875</v>
      </c>
    </row>
    <row r="69" spans="1:6" ht="30.75" customHeight="1">
      <c r="A69" s="197" t="s">
        <v>352</v>
      </c>
      <c r="B69" s="35" t="s">
        <v>353</v>
      </c>
      <c r="C69" s="35" t="s">
        <v>348</v>
      </c>
      <c r="D69" s="35" t="s">
        <v>354</v>
      </c>
      <c r="E69" s="35"/>
      <c r="F69" s="198">
        <f>F70+F74+F78</f>
        <v>57.49977</v>
      </c>
    </row>
    <row r="70" spans="1:6" ht="30.75" customHeight="1">
      <c r="A70" s="199" t="s">
        <v>307</v>
      </c>
      <c r="B70" s="35" t="s">
        <v>353</v>
      </c>
      <c r="C70" s="35" t="s">
        <v>348</v>
      </c>
      <c r="D70" s="35" t="s">
        <v>354</v>
      </c>
      <c r="E70" s="200" t="s">
        <v>308</v>
      </c>
      <c r="F70" s="198">
        <f>F71</f>
        <v>49.5908</v>
      </c>
    </row>
    <row r="71" spans="1:6" ht="15.75">
      <c r="A71" s="199" t="s">
        <v>346</v>
      </c>
      <c r="B71" s="35" t="s">
        <v>353</v>
      </c>
      <c r="C71" s="35" t="s">
        <v>348</v>
      </c>
      <c r="D71" s="35" t="s">
        <v>354</v>
      </c>
      <c r="E71" s="200" t="s">
        <v>310</v>
      </c>
      <c r="F71" s="198">
        <f>F72+F73</f>
        <v>49.5908</v>
      </c>
    </row>
    <row r="72" spans="1:6" ht="15.75">
      <c r="A72" s="199" t="s">
        <v>311</v>
      </c>
      <c r="B72" s="35" t="s">
        <v>353</v>
      </c>
      <c r="C72" s="35" t="s">
        <v>348</v>
      </c>
      <c r="D72" s="35" t="s">
        <v>354</v>
      </c>
      <c r="E72" s="200" t="s">
        <v>312</v>
      </c>
      <c r="F72" s="198">
        <v>49.5908</v>
      </c>
    </row>
    <row r="73" spans="1:6" ht="15.75" hidden="1">
      <c r="A73" s="199" t="s">
        <v>318</v>
      </c>
      <c r="B73" s="35" t="s">
        <v>353</v>
      </c>
      <c r="C73" s="35" t="s">
        <v>348</v>
      </c>
      <c r="D73" s="35" t="s">
        <v>354</v>
      </c>
      <c r="E73" s="200" t="s">
        <v>319</v>
      </c>
      <c r="F73" s="198"/>
    </row>
    <row r="74" spans="1:6" ht="15.75">
      <c r="A74" s="199" t="s">
        <v>320</v>
      </c>
      <c r="B74" s="35" t="s">
        <v>353</v>
      </c>
      <c r="C74" s="35" t="s">
        <v>348</v>
      </c>
      <c r="D74" s="35" t="s">
        <v>354</v>
      </c>
      <c r="E74" s="200" t="s">
        <v>321</v>
      </c>
      <c r="F74" s="198">
        <f>F75</f>
        <v>7.90897</v>
      </c>
    </row>
    <row r="75" spans="1:6" ht="15.75">
      <c r="A75" s="199" t="s">
        <v>322</v>
      </c>
      <c r="B75" s="35" t="s">
        <v>353</v>
      </c>
      <c r="C75" s="35" t="s">
        <v>348</v>
      </c>
      <c r="D75" s="35" t="s">
        <v>354</v>
      </c>
      <c r="E75" s="200" t="s">
        <v>323</v>
      </c>
      <c r="F75" s="198">
        <f>F76+F77</f>
        <v>7.90897</v>
      </c>
    </row>
    <row r="76" spans="1:6" ht="25.5">
      <c r="A76" s="199" t="s">
        <v>324</v>
      </c>
      <c r="B76" s="35" t="s">
        <v>353</v>
      </c>
      <c r="C76" s="35" t="s">
        <v>348</v>
      </c>
      <c r="D76" s="35" t="s">
        <v>354</v>
      </c>
      <c r="E76" s="200" t="s">
        <v>325</v>
      </c>
      <c r="F76" s="198">
        <v>7.90897</v>
      </c>
    </row>
    <row r="77" spans="1:6" ht="15.75" hidden="1">
      <c r="A77" s="199" t="s">
        <v>326</v>
      </c>
      <c r="B77" s="35" t="s">
        <v>353</v>
      </c>
      <c r="C77" s="35" t="s">
        <v>348</v>
      </c>
      <c r="D77" s="35" t="s">
        <v>354</v>
      </c>
      <c r="E77" s="200" t="s">
        <v>327</v>
      </c>
      <c r="F77" s="198"/>
    </row>
    <row r="78" spans="1:6" ht="15.75" hidden="1">
      <c r="A78" s="204" t="s">
        <v>328</v>
      </c>
      <c r="B78" s="35" t="s">
        <v>353</v>
      </c>
      <c r="C78" s="35" t="s">
        <v>348</v>
      </c>
      <c r="D78" s="35" t="s">
        <v>354</v>
      </c>
      <c r="E78" s="200" t="s">
        <v>329</v>
      </c>
      <c r="F78" s="198">
        <f>F79+F80</f>
        <v>0</v>
      </c>
    </row>
    <row r="79" spans="1:6" ht="25.5" hidden="1">
      <c r="A79" s="204" t="s">
        <v>355</v>
      </c>
      <c r="B79" s="35" t="s">
        <v>353</v>
      </c>
      <c r="C79" s="35" t="s">
        <v>348</v>
      </c>
      <c r="D79" s="35" t="s">
        <v>354</v>
      </c>
      <c r="E79" s="200" t="s">
        <v>335</v>
      </c>
      <c r="F79" s="198"/>
    </row>
    <row r="80" spans="1:6" ht="15.75" hidden="1">
      <c r="A80" s="204" t="s">
        <v>336</v>
      </c>
      <c r="B80" s="35" t="s">
        <v>353</v>
      </c>
      <c r="C80" s="35" t="s">
        <v>348</v>
      </c>
      <c r="D80" s="35" t="s">
        <v>354</v>
      </c>
      <c r="E80" s="200" t="s">
        <v>337</v>
      </c>
      <c r="F80" s="198"/>
    </row>
    <row r="81" spans="1:6" ht="42" customHeight="1">
      <c r="A81" s="197" t="s">
        <v>356</v>
      </c>
      <c r="B81" s="35" t="s">
        <v>353</v>
      </c>
      <c r="C81" s="35" t="s">
        <v>348</v>
      </c>
      <c r="D81" s="35" t="s">
        <v>357</v>
      </c>
      <c r="E81" s="35"/>
      <c r="F81" s="198">
        <f>F82+F86+F90</f>
        <v>299.48676</v>
      </c>
    </row>
    <row r="82" spans="1:6" ht="25.5" customHeight="1">
      <c r="A82" s="199" t="s">
        <v>307</v>
      </c>
      <c r="B82" s="35" t="s">
        <v>353</v>
      </c>
      <c r="C82" s="35" t="s">
        <v>348</v>
      </c>
      <c r="D82" s="35" t="s">
        <v>357</v>
      </c>
      <c r="E82" s="200" t="s">
        <v>308</v>
      </c>
      <c r="F82" s="198">
        <f>F83</f>
        <v>286.099</v>
      </c>
    </row>
    <row r="83" spans="1:6" ht="15.75">
      <c r="A83" s="199" t="s">
        <v>346</v>
      </c>
      <c r="B83" s="35" t="s">
        <v>353</v>
      </c>
      <c r="C83" s="35" t="s">
        <v>348</v>
      </c>
      <c r="D83" s="35" t="s">
        <v>357</v>
      </c>
      <c r="E83" s="200" t="s">
        <v>310</v>
      </c>
      <c r="F83" s="198">
        <f>F84+F85</f>
        <v>286.099</v>
      </c>
    </row>
    <row r="84" spans="1:6" ht="15.75">
      <c r="A84" s="199" t="s">
        <v>311</v>
      </c>
      <c r="B84" s="35" t="s">
        <v>353</v>
      </c>
      <c r="C84" s="35" t="s">
        <v>348</v>
      </c>
      <c r="D84" s="35" t="s">
        <v>357</v>
      </c>
      <c r="E84" s="200" t="s">
        <v>312</v>
      </c>
      <c r="F84" s="198">
        <v>286.099</v>
      </c>
    </row>
    <row r="85" spans="1:6" ht="15.75" hidden="1">
      <c r="A85" s="199" t="s">
        <v>318</v>
      </c>
      <c r="B85" s="35" t="s">
        <v>353</v>
      </c>
      <c r="C85" s="35" t="s">
        <v>348</v>
      </c>
      <c r="D85" s="35" t="s">
        <v>357</v>
      </c>
      <c r="E85" s="200" t="s">
        <v>319</v>
      </c>
      <c r="F85" s="198"/>
    </row>
    <row r="86" spans="1:6" ht="15.75">
      <c r="A86" s="199" t="s">
        <v>320</v>
      </c>
      <c r="B86" s="35" t="s">
        <v>353</v>
      </c>
      <c r="C86" s="35" t="s">
        <v>348</v>
      </c>
      <c r="D86" s="35" t="s">
        <v>357</v>
      </c>
      <c r="E86" s="200" t="s">
        <v>321</v>
      </c>
      <c r="F86" s="198">
        <f>F87</f>
        <v>13.38776</v>
      </c>
    </row>
    <row r="87" spans="1:6" ht="15.75">
      <c r="A87" s="199" t="s">
        <v>322</v>
      </c>
      <c r="B87" s="35" t="s">
        <v>353</v>
      </c>
      <c r="C87" s="35" t="s">
        <v>348</v>
      </c>
      <c r="D87" s="35" t="s">
        <v>357</v>
      </c>
      <c r="E87" s="200" t="s">
        <v>323</v>
      </c>
      <c r="F87" s="198">
        <f>F88+F89</f>
        <v>13.38776</v>
      </c>
    </row>
    <row r="88" spans="1:6" ht="25.5">
      <c r="A88" s="199" t="s">
        <v>324</v>
      </c>
      <c r="B88" s="35" t="s">
        <v>353</v>
      </c>
      <c r="C88" s="35" t="s">
        <v>348</v>
      </c>
      <c r="D88" s="35" t="s">
        <v>357</v>
      </c>
      <c r="E88" s="200" t="s">
        <v>325</v>
      </c>
      <c r="F88" s="198">
        <v>3.05776</v>
      </c>
    </row>
    <row r="89" spans="1:6" ht="15.75">
      <c r="A89" s="199" t="s">
        <v>326</v>
      </c>
      <c r="B89" s="35" t="s">
        <v>353</v>
      </c>
      <c r="C89" s="35" t="s">
        <v>348</v>
      </c>
      <c r="D89" s="35" t="s">
        <v>357</v>
      </c>
      <c r="E89" s="200" t="s">
        <v>327</v>
      </c>
      <c r="F89" s="198">
        <v>10.33</v>
      </c>
    </row>
    <row r="90" spans="1:6" ht="0.75" customHeight="1" hidden="1">
      <c r="A90" s="204" t="s">
        <v>328</v>
      </c>
      <c r="B90" s="35" t="s">
        <v>353</v>
      </c>
      <c r="C90" s="35" t="s">
        <v>348</v>
      </c>
      <c r="D90" s="35" t="s">
        <v>357</v>
      </c>
      <c r="E90" s="200" t="s">
        <v>329</v>
      </c>
      <c r="F90" s="198">
        <f>F91+F92</f>
        <v>0</v>
      </c>
    </row>
    <row r="91" spans="1:6" ht="25.5" hidden="1">
      <c r="A91" s="204" t="s">
        <v>355</v>
      </c>
      <c r="B91" s="35" t="s">
        <v>353</v>
      </c>
      <c r="C91" s="35" t="s">
        <v>348</v>
      </c>
      <c r="D91" s="35" t="s">
        <v>357</v>
      </c>
      <c r="E91" s="200" t="s">
        <v>335</v>
      </c>
      <c r="F91" s="198"/>
    </row>
    <row r="92" spans="1:6" ht="15.75" hidden="1">
      <c r="A92" s="204" t="s">
        <v>336</v>
      </c>
      <c r="B92" s="35" t="s">
        <v>353</v>
      </c>
      <c r="C92" s="35" t="s">
        <v>348</v>
      </c>
      <c r="D92" s="35" t="s">
        <v>357</v>
      </c>
      <c r="E92" s="200" t="s">
        <v>337</v>
      </c>
      <c r="F92" s="198"/>
    </row>
    <row r="93" spans="1:6" ht="39.75" customHeight="1">
      <c r="A93" s="197" t="s">
        <v>358</v>
      </c>
      <c r="B93" s="35" t="s">
        <v>353</v>
      </c>
      <c r="C93" s="35" t="s">
        <v>348</v>
      </c>
      <c r="D93" s="35" t="s">
        <v>359</v>
      </c>
      <c r="E93" s="35"/>
      <c r="F93" s="198">
        <f>F94+F98+F102</f>
        <v>39.55392</v>
      </c>
    </row>
    <row r="94" spans="1:6" ht="31.5" customHeight="1">
      <c r="A94" s="199" t="s">
        <v>307</v>
      </c>
      <c r="B94" s="35" t="s">
        <v>353</v>
      </c>
      <c r="C94" s="35" t="s">
        <v>348</v>
      </c>
      <c r="D94" s="35" t="s">
        <v>359</v>
      </c>
      <c r="E94" s="200" t="s">
        <v>308</v>
      </c>
      <c r="F94" s="198">
        <f>F95</f>
        <v>30.788</v>
      </c>
    </row>
    <row r="95" spans="1:6" ht="15.75">
      <c r="A95" s="199" t="s">
        <v>346</v>
      </c>
      <c r="B95" s="35" t="s">
        <v>353</v>
      </c>
      <c r="C95" s="35" t="s">
        <v>348</v>
      </c>
      <c r="D95" s="35" t="s">
        <v>359</v>
      </c>
      <c r="E95" s="200" t="s">
        <v>310</v>
      </c>
      <c r="F95" s="198">
        <f>F96+F97</f>
        <v>30.788</v>
      </c>
    </row>
    <row r="96" spans="1:6" ht="15" customHeight="1">
      <c r="A96" s="199" t="s">
        <v>311</v>
      </c>
      <c r="B96" s="35" t="s">
        <v>353</v>
      </c>
      <c r="C96" s="35" t="s">
        <v>348</v>
      </c>
      <c r="D96" s="35" t="s">
        <v>359</v>
      </c>
      <c r="E96" s="200" t="s">
        <v>312</v>
      </c>
      <c r="F96" s="198">
        <v>30.788</v>
      </c>
    </row>
    <row r="97" spans="1:6" ht="15.75" hidden="1">
      <c r="A97" s="199" t="s">
        <v>318</v>
      </c>
      <c r="B97" s="35" t="s">
        <v>353</v>
      </c>
      <c r="C97" s="35" t="s">
        <v>348</v>
      </c>
      <c r="D97" s="35" t="s">
        <v>359</v>
      </c>
      <c r="E97" s="200" t="s">
        <v>319</v>
      </c>
      <c r="F97" s="198"/>
    </row>
    <row r="98" spans="1:6" ht="15.75">
      <c r="A98" s="199" t="s">
        <v>320</v>
      </c>
      <c r="B98" s="35" t="s">
        <v>353</v>
      </c>
      <c r="C98" s="35" t="s">
        <v>348</v>
      </c>
      <c r="D98" s="35" t="s">
        <v>359</v>
      </c>
      <c r="E98" s="200" t="s">
        <v>321</v>
      </c>
      <c r="F98" s="198">
        <f>F99</f>
        <v>8.76592</v>
      </c>
    </row>
    <row r="99" spans="1:6" ht="15.75">
      <c r="A99" s="199" t="s">
        <v>322</v>
      </c>
      <c r="B99" s="35" t="s">
        <v>353</v>
      </c>
      <c r="C99" s="35" t="s">
        <v>348</v>
      </c>
      <c r="D99" s="35" t="s">
        <v>359</v>
      </c>
      <c r="E99" s="200" t="s">
        <v>323</v>
      </c>
      <c r="F99" s="198">
        <f>F100+F101</f>
        <v>8.76592</v>
      </c>
    </row>
    <row r="100" spans="1:6" ht="25.5">
      <c r="A100" s="199" t="s">
        <v>324</v>
      </c>
      <c r="B100" s="35" t="s">
        <v>353</v>
      </c>
      <c r="C100" s="35" t="s">
        <v>348</v>
      </c>
      <c r="D100" s="35" t="s">
        <v>359</v>
      </c>
      <c r="E100" s="200" t="s">
        <v>325</v>
      </c>
      <c r="F100" s="198">
        <v>0.76592</v>
      </c>
    </row>
    <row r="101" spans="1:6" ht="15.75">
      <c r="A101" s="199" t="s">
        <v>326</v>
      </c>
      <c r="B101" s="35" t="s">
        <v>353</v>
      </c>
      <c r="C101" s="35" t="s">
        <v>348</v>
      </c>
      <c r="D101" s="35" t="s">
        <v>359</v>
      </c>
      <c r="E101" s="200" t="s">
        <v>327</v>
      </c>
      <c r="F101" s="198">
        <v>8</v>
      </c>
    </row>
    <row r="102" spans="1:6" ht="15.75" hidden="1">
      <c r="A102" s="204" t="s">
        <v>328</v>
      </c>
      <c r="B102" s="35" t="s">
        <v>353</v>
      </c>
      <c r="C102" s="35" t="s">
        <v>348</v>
      </c>
      <c r="D102" s="35" t="s">
        <v>359</v>
      </c>
      <c r="E102" s="200" t="s">
        <v>329</v>
      </c>
      <c r="F102" s="198">
        <f>F103+F104</f>
        <v>0</v>
      </c>
    </row>
    <row r="103" spans="1:6" ht="25.5" hidden="1">
      <c r="A103" s="204" t="s">
        <v>355</v>
      </c>
      <c r="B103" s="35" t="s">
        <v>353</v>
      </c>
      <c r="C103" s="35" t="s">
        <v>348</v>
      </c>
      <c r="D103" s="35" t="s">
        <v>359</v>
      </c>
      <c r="E103" s="200" t="s">
        <v>335</v>
      </c>
      <c r="F103" s="198"/>
    </row>
    <row r="104" spans="1:6" ht="15.75" hidden="1">
      <c r="A104" s="204" t="s">
        <v>336</v>
      </c>
      <c r="B104" s="35" t="s">
        <v>353</v>
      </c>
      <c r="C104" s="35" t="s">
        <v>348</v>
      </c>
      <c r="D104" s="35" t="s">
        <v>359</v>
      </c>
      <c r="E104" s="200" t="s">
        <v>337</v>
      </c>
      <c r="F104" s="198"/>
    </row>
    <row r="105" spans="1:6" ht="37.5" customHeight="1">
      <c r="A105" s="197" t="s">
        <v>360</v>
      </c>
      <c r="B105" s="35" t="s">
        <v>353</v>
      </c>
      <c r="C105" s="35" t="s">
        <v>348</v>
      </c>
      <c r="D105" s="35" t="s">
        <v>361</v>
      </c>
      <c r="E105" s="35"/>
      <c r="F105" s="198">
        <f>F106+F110+F114</f>
        <v>35.081129999999995</v>
      </c>
    </row>
    <row r="106" spans="1:6" ht="27.75" customHeight="1">
      <c r="A106" s="199" t="s">
        <v>307</v>
      </c>
      <c r="B106" s="35" t="s">
        <v>353</v>
      </c>
      <c r="C106" s="35" t="s">
        <v>348</v>
      </c>
      <c r="D106" s="35" t="s">
        <v>361</v>
      </c>
      <c r="E106" s="200" t="s">
        <v>308</v>
      </c>
      <c r="F106" s="198">
        <f>F107</f>
        <v>33.09421</v>
      </c>
    </row>
    <row r="107" spans="1:6" ht="15.75">
      <c r="A107" s="199" t="s">
        <v>346</v>
      </c>
      <c r="B107" s="35" t="s">
        <v>353</v>
      </c>
      <c r="C107" s="35" t="s">
        <v>348</v>
      </c>
      <c r="D107" s="35" t="s">
        <v>361</v>
      </c>
      <c r="E107" s="200" t="s">
        <v>310</v>
      </c>
      <c r="F107" s="198">
        <f>F108+F109</f>
        <v>33.09421</v>
      </c>
    </row>
    <row r="108" spans="1:6" ht="15" customHeight="1">
      <c r="A108" s="199" t="s">
        <v>311</v>
      </c>
      <c r="B108" s="35" t="s">
        <v>353</v>
      </c>
      <c r="C108" s="35" t="s">
        <v>348</v>
      </c>
      <c r="D108" s="35" t="s">
        <v>361</v>
      </c>
      <c r="E108" s="200" t="s">
        <v>312</v>
      </c>
      <c r="F108" s="198">
        <v>33.09421</v>
      </c>
    </row>
    <row r="109" spans="1:6" ht="15.75" hidden="1">
      <c r="A109" s="199" t="s">
        <v>318</v>
      </c>
      <c r="B109" s="35" t="s">
        <v>353</v>
      </c>
      <c r="C109" s="35" t="s">
        <v>348</v>
      </c>
      <c r="D109" s="35" t="s">
        <v>361</v>
      </c>
      <c r="E109" s="200" t="s">
        <v>319</v>
      </c>
      <c r="F109" s="198"/>
    </row>
    <row r="110" spans="1:6" ht="15.75">
      <c r="A110" s="199" t="s">
        <v>320</v>
      </c>
      <c r="B110" s="35" t="s">
        <v>353</v>
      </c>
      <c r="C110" s="35" t="s">
        <v>348</v>
      </c>
      <c r="D110" s="35" t="s">
        <v>361</v>
      </c>
      <c r="E110" s="200" t="s">
        <v>321</v>
      </c>
      <c r="F110" s="198">
        <f>F111</f>
        <v>1.98692</v>
      </c>
    </row>
    <row r="111" spans="1:6" ht="15.75">
      <c r="A111" s="199" t="s">
        <v>322</v>
      </c>
      <c r="B111" s="35" t="s">
        <v>353</v>
      </c>
      <c r="C111" s="35" t="s">
        <v>348</v>
      </c>
      <c r="D111" s="35" t="s">
        <v>361</v>
      </c>
      <c r="E111" s="200" t="s">
        <v>323</v>
      </c>
      <c r="F111" s="198">
        <f>F112+F113</f>
        <v>1.98692</v>
      </c>
    </row>
    <row r="112" spans="1:6" ht="24.75" customHeight="1">
      <c r="A112" s="199" t="s">
        <v>324</v>
      </c>
      <c r="B112" s="35" t="s">
        <v>353</v>
      </c>
      <c r="C112" s="35" t="s">
        <v>348</v>
      </c>
      <c r="D112" s="35" t="s">
        <v>361</v>
      </c>
      <c r="E112" s="200" t="s">
        <v>325</v>
      </c>
      <c r="F112" s="198">
        <v>1.98692</v>
      </c>
    </row>
    <row r="113" spans="1:6" ht="15.75" hidden="1">
      <c r="A113" s="199" t="s">
        <v>326</v>
      </c>
      <c r="B113" s="35" t="s">
        <v>353</v>
      </c>
      <c r="C113" s="35" t="s">
        <v>348</v>
      </c>
      <c r="D113" s="35" t="s">
        <v>361</v>
      </c>
      <c r="E113" s="200" t="s">
        <v>327</v>
      </c>
      <c r="F113" s="198"/>
    </row>
    <row r="114" spans="1:6" ht="15.75" hidden="1">
      <c r="A114" s="204" t="s">
        <v>328</v>
      </c>
      <c r="B114" s="35" t="s">
        <v>353</v>
      </c>
      <c r="C114" s="35" t="s">
        <v>348</v>
      </c>
      <c r="D114" s="35" t="s">
        <v>361</v>
      </c>
      <c r="E114" s="200" t="s">
        <v>329</v>
      </c>
      <c r="F114" s="198">
        <f>F115+F116</f>
        <v>0</v>
      </c>
    </row>
    <row r="115" spans="1:6" ht="25.5" hidden="1">
      <c r="A115" s="204" t="s">
        <v>355</v>
      </c>
      <c r="B115" s="35" t="s">
        <v>353</v>
      </c>
      <c r="C115" s="35" t="s">
        <v>348</v>
      </c>
      <c r="D115" s="35" t="s">
        <v>361</v>
      </c>
      <c r="E115" s="200" t="s">
        <v>335</v>
      </c>
      <c r="F115" s="198"/>
    </row>
    <row r="116" spans="1:6" ht="15.75" hidden="1">
      <c r="A116" s="204" t="s">
        <v>336</v>
      </c>
      <c r="B116" s="35" t="s">
        <v>353</v>
      </c>
      <c r="C116" s="35" t="s">
        <v>348</v>
      </c>
      <c r="D116" s="35" t="s">
        <v>361</v>
      </c>
      <c r="E116" s="200" t="s">
        <v>337</v>
      </c>
      <c r="F116" s="198"/>
    </row>
    <row r="117" spans="1:6" ht="26.25" customHeight="1">
      <c r="A117" s="197" t="s">
        <v>200</v>
      </c>
      <c r="B117" s="35" t="s">
        <v>353</v>
      </c>
      <c r="C117" s="35" t="s">
        <v>348</v>
      </c>
      <c r="D117" s="35" t="s">
        <v>362</v>
      </c>
      <c r="E117" s="35"/>
      <c r="F117" s="198">
        <f>F118+F122+F126</f>
        <v>34.67635</v>
      </c>
    </row>
    <row r="118" spans="1:6" ht="26.25" customHeight="1">
      <c r="A118" s="199" t="s">
        <v>363</v>
      </c>
      <c r="B118" s="35" t="s">
        <v>353</v>
      </c>
      <c r="C118" s="35" t="s">
        <v>348</v>
      </c>
      <c r="D118" s="35" t="s">
        <v>362</v>
      </c>
      <c r="E118" s="200" t="s">
        <v>308</v>
      </c>
      <c r="F118" s="198">
        <f>F119</f>
        <v>33.91043</v>
      </c>
    </row>
    <row r="119" spans="1:6" ht="24" customHeight="1">
      <c r="A119" s="199" t="s">
        <v>346</v>
      </c>
      <c r="B119" s="35" t="s">
        <v>353</v>
      </c>
      <c r="C119" s="35" t="s">
        <v>348</v>
      </c>
      <c r="D119" s="35" t="s">
        <v>362</v>
      </c>
      <c r="E119" s="200" t="s">
        <v>310</v>
      </c>
      <c r="F119" s="198">
        <f>F120+F121</f>
        <v>33.91043</v>
      </c>
    </row>
    <row r="120" spans="1:6" ht="18" customHeight="1">
      <c r="A120" s="199" t="s">
        <v>311</v>
      </c>
      <c r="B120" s="35" t="s">
        <v>353</v>
      </c>
      <c r="C120" s="35" t="s">
        <v>348</v>
      </c>
      <c r="D120" s="35" t="s">
        <v>362</v>
      </c>
      <c r="E120" s="200" t="s">
        <v>312</v>
      </c>
      <c r="F120" s="198">
        <v>33.91043</v>
      </c>
    </row>
    <row r="121" spans="1:6" ht="15.75" hidden="1">
      <c r="A121" s="199" t="s">
        <v>318</v>
      </c>
      <c r="B121" s="35" t="s">
        <v>353</v>
      </c>
      <c r="C121" s="35" t="s">
        <v>348</v>
      </c>
      <c r="D121" s="35" t="s">
        <v>362</v>
      </c>
      <c r="E121" s="200" t="s">
        <v>319</v>
      </c>
      <c r="F121" s="198"/>
    </row>
    <row r="122" spans="1:6" ht="15.75">
      <c r="A122" s="199" t="s">
        <v>320</v>
      </c>
      <c r="B122" s="35" t="s">
        <v>353</v>
      </c>
      <c r="C122" s="35" t="s">
        <v>348</v>
      </c>
      <c r="D122" s="35" t="s">
        <v>362</v>
      </c>
      <c r="E122" s="200" t="s">
        <v>321</v>
      </c>
      <c r="F122" s="198">
        <f>F123</f>
        <v>0.76592</v>
      </c>
    </row>
    <row r="123" spans="1:6" ht="15.75">
      <c r="A123" s="199" t="s">
        <v>322</v>
      </c>
      <c r="B123" s="35" t="s">
        <v>353</v>
      </c>
      <c r="C123" s="35" t="s">
        <v>348</v>
      </c>
      <c r="D123" s="35" t="s">
        <v>362</v>
      </c>
      <c r="E123" s="200" t="s">
        <v>323</v>
      </c>
      <c r="F123" s="198">
        <f>F124+F125</f>
        <v>0.76592</v>
      </c>
    </row>
    <row r="124" spans="1:6" ht="24.75" customHeight="1">
      <c r="A124" s="199" t="s">
        <v>324</v>
      </c>
      <c r="B124" s="35" t="s">
        <v>353</v>
      </c>
      <c r="C124" s="35" t="s">
        <v>348</v>
      </c>
      <c r="D124" s="35" t="s">
        <v>362</v>
      </c>
      <c r="E124" s="200" t="s">
        <v>325</v>
      </c>
      <c r="F124" s="198">
        <v>0.76592</v>
      </c>
    </row>
    <row r="125" spans="1:6" ht="15.75" hidden="1">
      <c r="A125" s="199" t="s">
        <v>326</v>
      </c>
      <c r="B125" s="35" t="s">
        <v>353</v>
      </c>
      <c r="C125" s="35" t="s">
        <v>348</v>
      </c>
      <c r="D125" s="35" t="s">
        <v>362</v>
      </c>
      <c r="E125" s="200" t="s">
        <v>327</v>
      </c>
      <c r="F125" s="198"/>
    </row>
    <row r="126" spans="1:6" ht="15.75" hidden="1">
      <c r="A126" s="204" t="s">
        <v>328</v>
      </c>
      <c r="B126" s="35" t="s">
        <v>353</v>
      </c>
      <c r="C126" s="35" t="s">
        <v>348</v>
      </c>
      <c r="D126" s="35" t="s">
        <v>362</v>
      </c>
      <c r="E126" s="200" t="s">
        <v>329</v>
      </c>
      <c r="F126" s="198">
        <f>F127+F128</f>
        <v>0</v>
      </c>
    </row>
    <row r="127" spans="1:6" ht="25.5" hidden="1">
      <c r="A127" s="204" t="s">
        <v>355</v>
      </c>
      <c r="B127" s="35" t="s">
        <v>353</v>
      </c>
      <c r="C127" s="35" t="s">
        <v>348</v>
      </c>
      <c r="D127" s="35" t="s">
        <v>362</v>
      </c>
      <c r="E127" s="200" t="s">
        <v>335</v>
      </c>
      <c r="F127" s="198"/>
    </row>
    <row r="128" spans="1:6" ht="15.75" hidden="1">
      <c r="A128" s="204" t="s">
        <v>336</v>
      </c>
      <c r="B128" s="35" t="s">
        <v>353</v>
      </c>
      <c r="C128" s="35" t="s">
        <v>348</v>
      </c>
      <c r="D128" s="35" t="s">
        <v>362</v>
      </c>
      <c r="E128" s="200" t="s">
        <v>337</v>
      </c>
      <c r="F128" s="198"/>
    </row>
    <row r="129" spans="1:6" ht="40.5" customHeight="1">
      <c r="A129" s="204" t="s">
        <v>183</v>
      </c>
      <c r="B129" s="35" t="s">
        <v>353</v>
      </c>
      <c r="C129" s="35" t="s">
        <v>348</v>
      </c>
      <c r="D129" s="35" t="s">
        <v>364</v>
      </c>
      <c r="E129" s="35"/>
      <c r="F129" s="198">
        <f>F130+F134</f>
        <v>149.23082</v>
      </c>
    </row>
    <row r="130" spans="1:6" ht="31.5" customHeight="1">
      <c r="A130" s="199" t="s">
        <v>307</v>
      </c>
      <c r="B130" s="35" t="s">
        <v>353</v>
      </c>
      <c r="C130" s="35" t="s">
        <v>348</v>
      </c>
      <c r="D130" s="35" t="s">
        <v>364</v>
      </c>
      <c r="E130" s="200" t="s">
        <v>308</v>
      </c>
      <c r="F130" s="198">
        <f>F131</f>
        <v>147.4649</v>
      </c>
    </row>
    <row r="131" spans="1:6" ht="15.75">
      <c r="A131" s="199" t="s">
        <v>346</v>
      </c>
      <c r="B131" s="35" t="s">
        <v>353</v>
      </c>
      <c r="C131" s="35" t="s">
        <v>348</v>
      </c>
      <c r="D131" s="35" t="s">
        <v>364</v>
      </c>
      <c r="E131" s="200" t="s">
        <v>310</v>
      </c>
      <c r="F131" s="198">
        <f>F132+F133</f>
        <v>147.4649</v>
      </c>
    </row>
    <row r="132" spans="1:6" ht="15.75">
      <c r="A132" s="199" t="s">
        <v>311</v>
      </c>
      <c r="B132" s="35" t="s">
        <v>353</v>
      </c>
      <c r="C132" s="35" t="s">
        <v>348</v>
      </c>
      <c r="D132" s="35" t="s">
        <v>364</v>
      </c>
      <c r="E132" s="200" t="s">
        <v>312</v>
      </c>
      <c r="F132" s="198">
        <v>147.4649</v>
      </c>
    </row>
    <row r="133" spans="1:6" ht="15.75" hidden="1">
      <c r="A133" s="199" t="s">
        <v>318</v>
      </c>
      <c r="B133" s="35" t="s">
        <v>353</v>
      </c>
      <c r="C133" s="35" t="s">
        <v>348</v>
      </c>
      <c r="D133" s="35" t="s">
        <v>364</v>
      </c>
      <c r="E133" s="200" t="s">
        <v>319</v>
      </c>
      <c r="F133" s="198"/>
    </row>
    <row r="134" spans="1:6" ht="15.75">
      <c r="A134" s="199" t="s">
        <v>320</v>
      </c>
      <c r="B134" s="35" t="s">
        <v>353</v>
      </c>
      <c r="C134" s="35" t="s">
        <v>348</v>
      </c>
      <c r="D134" s="35" t="s">
        <v>364</v>
      </c>
      <c r="E134" s="200" t="s">
        <v>321</v>
      </c>
      <c r="F134" s="198">
        <f>F135</f>
        <v>1.76592</v>
      </c>
    </row>
    <row r="135" spans="1:6" ht="15.75">
      <c r="A135" s="199" t="s">
        <v>322</v>
      </c>
      <c r="B135" s="35" t="s">
        <v>353</v>
      </c>
      <c r="C135" s="35" t="s">
        <v>348</v>
      </c>
      <c r="D135" s="35" t="s">
        <v>364</v>
      </c>
      <c r="E135" s="200" t="s">
        <v>323</v>
      </c>
      <c r="F135" s="198">
        <f>F136+F137</f>
        <v>1.76592</v>
      </c>
    </row>
    <row r="136" spans="1:6" ht="24.75" customHeight="1">
      <c r="A136" s="199" t="s">
        <v>324</v>
      </c>
      <c r="B136" s="35" t="s">
        <v>353</v>
      </c>
      <c r="C136" s="35" t="s">
        <v>348</v>
      </c>
      <c r="D136" s="35" t="s">
        <v>364</v>
      </c>
      <c r="E136" s="200" t="s">
        <v>325</v>
      </c>
      <c r="F136" s="198">
        <v>1.76592</v>
      </c>
    </row>
    <row r="137" spans="1:6" ht="15.75" customHeight="1" hidden="1">
      <c r="A137" s="199" t="s">
        <v>326</v>
      </c>
      <c r="B137" s="35" t="s">
        <v>353</v>
      </c>
      <c r="C137" s="35" t="s">
        <v>348</v>
      </c>
      <c r="D137" s="35" t="s">
        <v>364</v>
      </c>
      <c r="E137" s="200" t="s">
        <v>327</v>
      </c>
      <c r="F137" s="198"/>
    </row>
    <row r="138" spans="1:6" ht="15.75" customHeight="1" hidden="1">
      <c r="A138" s="197" t="s">
        <v>365</v>
      </c>
      <c r="B138" s="35" t="s">
        <v>353</v>
      </c>
      <c r="C138" s="35" t="s">
        <v>348</v>
      </c>
      <c r="D138" s="200" t="s">
        <v>366</v>
      </c>
      <c r="E138" s="207"/>
      <c r="F138" s="198">
        <f>F139</f>
        <v>0</v>
      </c>
    </row>
    <row r="139" spans="1:6" ht="15.75" customHeight="1" hidden="1">
      <c r="A139" s="208" t="s">
        <v>367</v>
      </c>
      <c r="B139" s="35" t="s">
        <v>353</v>
      </c>
      <c r="C139" s="35" t="s">
        <v>348</v>
      </c>
      <c r="D139" s="200" t="s">
        <v>368</v>
      </c>
      <c r="E139" s="207"/>
      <c r="F139" s="198">
        <f>F140</f>
        <v>0</v>
      </c>
    </row>
    <row r="140" spans="1:6" ht="15.75" customHeight="1" hidden="1">
      <c r="A140" s="209" t="s">
        <v>320</v>
      </c>
      <c r="B140" s="35" t="s">
        <v>353</v>
      </c>
      <c r="C140" s="35" t="s">
        <v>348</v>
      </c>
      <c r="D140" s="200" t="s">
        <v>368</v>
      </c>
      <c r="E140" s="207" t="s">
        <v>321</v>
      </c>
      <c r="F140" s="198">
        <f>F141</f>
        <v>0</v>
      </c>
    </row>
    <row r="141" spans="1:6" ht="15.75" customHeight="1" hidden="1">
      <c r="A141" s="209" t="s">
        <v>369</v>
      </c>
      <c r="B141" s="35" t="s">
        <v>353</v>
      </c>
      <c r="C141" s="35" t="s">
        <v>348</v>
      </c>
      <c r="D141" s="200" t="s">
        <v>368</v>
      </c>
      <c r="E141" s="207" t="s">
        <v>323</v>
      </c>
      <c r="F141" s="198">
        <f>F142</f>
        <v>0</v>
      </c>
    </row>
    <row r="142" spans="1:6" ht="15" customHeight="1" hidden="1">
      <c r="A142" s="208" t="s">
        <v>326</v>
      </c>
      <c r="B142" s="35" t="s">
        <v>353</v>
      </c>
      <c r="C142" s="35" t="s">
        <v>348</v>
      </c>
      <c r="D142" s="200" t="s">
        <v>368</v>
      </c>
      <c r="E142" s="207" t="s">
        <v>327</v>
      </c>
      <c r="F142" s="198"/>
    </row>
    <row r="143" spans="1:6" ht="15.75" hidden="1">
      <c r="A143" s="205" t="s">
        <v>370</v>
      </c>
      <c r="B143" s="210" t="s">
        <v>353</v>
      </c>
      <c r="C143" s="210" t="s">
        <v>371</v>
      </c>
      <c r="D143" s="210"/>
      <c r="E143" s="200"/>
      <c r="F143" s="198">
        <f>F144</f>
        <v>0</v>
      </c>
    </row>
    <row r="144" spans="1:6" ht="15.75" hidden="1">
      <c r="A144" s="211" t="s">
        <v>372</v>
      </c>
      <c r="B144" s="200" t="s">
        <v>353</v>
      </c>
      <c r="C144" s="200" t="s">
        <v>371</v>
      </c>
      <c r="D144" s="200" t="s">
        <v>373</v>
      </c>
      <c r="E144" s="200"/>
      <c r="F144" s="198">
        <f>F145</f>
        <v>0</v>
      </c>
    </row>
    <row r="145" spans="1:6" ht="25.5" hidden="1">
      <c r="A145" s="212" t="s">
        <v>374</v>
      </c>
      <c r="B145" s="200" t="s">
        <v>353</v>
      </c>
      <c r="C145" s="200" t="s">
        <v>371</v>
      </c>
      <c r="D145" s="200" t="s">
        <v>375</v>
      </c>
      <c r="E145" s="200"/>
      <c r="F145" s="198">
        <f>F146</f>
        <v>0</v>
      </c>
    </row>
    <row r="146" spans="1:6" ht="15.75" hidden="1">
      <c r="A146" s="199" t="s">
        <v>320</v>
      </c>
      <c r="B146" s="200" t="s">
        <v>353</v>
      </c>
      <c r="C146" s="200" t="s">
        <v>371</v>
      </c>
      <c r="D146" s="200" t="s">
        <v>375</v>
      </c>
      <c r="E146" s="200" t="s">
        <v>321</v>
      </c>
      <c r="F146" s="198">
        <f>F147</f>
        <v>0</v>
      </c>
    </row>
    <row r="147" spans="1:6" ht="15.75" hidden="1">
      <c r="A147" s="199" t="s">
        <v>322</v>
      </c>
      <c r="B147" s="200" t="s">
        <v>353</v>
      </c>
      <c r="C147" s="200" t="s">
        <v>371</v>
      </c>
      <c r="D147" s="200" t="s">
        <v>375</v>
      </c>
      <c r="E147" s="200" t="s">
        <v>323</v>
      </c>
      <c r="F147" s="198">
        <f>F148</f>
        <v>0</v>
      </c>
    </row>
    <row r="148" spans="1:6" ht="15.75" hidden="1">
      <c r="A148" s="199" t="s">
        <v>326</v>
      </c>
      <c r="B148" s="200" t="s">
        <v>353</v>
      </c>
      <c r="C148" s="200" t="s">
        <v>371</v>
      </c>
      <c r="D148" s="200" t="s">
        <v>375</v>
      </c>
      <c r="E148" s="200" t="s">
        <v>327</v>
      </c>
      <c r="F148" s="198"/>
    </row>
    <row r="149" spans="1:6" ht="15.75" hidden="1">
      <c r="A149" s="213" t="s">
        <v>376</v>
      </c>
      <c r="B149" s="193" t="s">
        <v>353</v>
      </c>
      <c r="C149" s="193" t="s">
        <v>377</v>
      </c>
      <c r="D149" s="193"/>
      <c r="E149" s="193"/>
      <c r="F149" s="198">
        <f>F150</f>
        <v>0</v>
      </c>
    </row>
    <row r="150" spans="1:6" ht="15.75" hidden="1">
      <c r="A150" s="197" t="s">
        <v>378</v>
      </c>
      <c r="B150" s="35" t="s">
        <v>353</v>
      </c>
      <c r="C150" s="35" t="s">
        <v>377</v>
      </c>
      <c r="D150" s="35" t="s">
        <v>379</v>
      </c>
      <c r="E150" s="193"/>
      <c r="F150" s="198">
        <f>F151+F155</f>
        <v>0</v>
      </c>
    </row>
    <row r="151" spans="1:6" ht="26.25" hidden="1">
      <c r="A151" s="197" t="s">
        <v>380</v>
      </c>
      <c r="B151" s="35" t="s">
        <v>353</v>
      </c>
      <c r="C151" s="35" t="s">
        <v>377</v>
      </c>
      <c r="D151" s="35" t="s">
        <v>381</v>
      </c>
      <c r="E151" s="35"/>
      <c r="F151" s="198">
        <f>F152</f>
        <v>0</v>
      </c>
    </row>
    <row r="152" spans="1:6" ht="15.75" hidden="1">
      <c r="A152" s="199" t="s">
        <v>320</v>
      </c>
      <c r="B152" s="35" t="s">
        <v>353</v>
      </c>
      <c r="C152" s="35" t="s">
        <v>377</v>
      </c>
      <c r="D152" s="35" t="s">
        <v>381</v>
      </c>
      <c r="E152" s="35" t="s">
        <v>321</v>
      </c>
      <c r="F152" s="198">
        <f>F153</f>
        <v>0</v>
      </c>
    </row>
    <row r="153" spans="1:6" ht="15.75" hidden="1">
      <c r="A153" s="199" t="s">
        <v>322</v>
      </c>
      <c r="B153" s="35" t="s">
        <v>353</v>
      </c>
      <c r="C153" s="35" t="s">
        <v>377</v>
      </c>
      <c r="D153" s="35" t="s">
        <v>381</v>
      </c>
      <c r="E153" s="35" t="s">
        <v>323</v>
      </c>
      <c r="F153" s="198">
        <f>F154</f>
        <v>0</v>
      </c>
    </row>
    <row r="154" spans="1:6" ht="15.75" hidden="1">
      <c r="A154" s="199" t="s">
        <v>326</v>
      </c>
      <c r="B154" s="35" t="s">
        <v>353</v>
      </c>
      <c r="C154" s="35" t="s">
        <v>377</v>
      </c>
      <c r="D154" s="35" t="s">
        <v>381</v>
      </c>
      <c r="E154" s="35" t="s">
        <v>327</v>
      </c>
      <c r="F154" s="198"/>
    </row>
    <row r="155" spans="1:6" ht="15.75" hidden="1">
      <c r="A155" s="197" t="s">
        <v>382</v>
      </c>
      <c r="B155" s="35" t="s">
        <v>353</v>
      </c>
      <c r="C155" s="35" t="s">
        <v>377</v>
      </c>
      <c r="D155" s="35" t="s">
        <v>383</v>
      </c>
      <c r="E155" s="35"/>
      <c r="F155" s="198">
        <f>F156</f>
        <v>0</v>
      </c>
    </row>
    <row r="156" spans="1:6" ht="15.75" hidden="1">
      <c r="A156" s="199" t="s">
        <v>320</v>
      </c>
      <c r="B156" s="35" t="s">
        <v>353</v>
      </c>
      <c r="C156" s="35" t="s">
        <v>377</v>
      </c>
      <c r="D156" s="35" t="s">
        <v>383</v>
      </c>
      <c r="E156" s="35" t="s">
        <v>321</v>
      </c>
      <c r="F156" s="198">
        <f>F157</f>
        <v>0</v>
      </c>
    </row>
    <row r="157" spans="1:6" ht="15.75" hidden="1">
      <c r="A157" s="199" t="s">
        <v>322</v>
      </c>
      <c r="B157" s="35" t="s">
        <v>353</v>
      </c>
      <c r="C157" s="35" t="s">
        <v>377</v>
      </c>
      <c r="D157" s="35" t="s">
        <v>383</v>
      </c>
      <c r="E157" s="35" t="s">
        <v>323</v>
      </c>
      <c r="F157" s="198">
        <f>F158</f>
        <v>0</v>
      </c>
    </row>
    <row r="158" spans="1:6" ht="15.75" hidden="1">
      <c r="A158" s="199" t="s">
        <v>326</v>
      </c>
      <c r="B158" s="35" t="s">
        <v>353</v>
      </c>
      <c r="C158" s="35" t="s">
        <v>377</v>
      </c>
      <c r="D158" s="35" t="s">
        <v>383</v>
      </c>
      <c r="E158" s="35" t="s">
        <v>327</v>
      </c>
      <c r="F158" s="198"/>
    </row>
    <row r="159" spans="1:6" s="195" customFormat="1" ht="15.75" hidden="1">
      <c r="A159" s="196" t="s">
        <v>384</v>
      </c>
      <c r="B159" s="193" t="s">
        <v>300</v>
      </c>
      <c r="C159" s="193" t="s">
        <v>385</v>
      </c>
      <c r="D159" s="193"/>
      <c r="E159" s="193"/>
      <c r="F159" s="190">
        <f>F161</f>
        <v>0</v>
      </c>
    </row>
    <row r="160" spans="1:6" ht="15.75" hidden="1">
      <c r="A160" s="197" t="s">
        <v>384</v>
      </c>
      <c r="B160" s="35" t="s">
        <v>300</v>
      </c>
      <c r="C160" s="35" t="s">
        <v>385</v>
      </c>
      <c r="D160" s="35" t="s">
        <v>386</v>
      </c>
      <c r="E160" s="35"/>
      <c r="F160" s="198">
        <f>F161</f>
        <v>0</v>
      </c>
    </row>
    <row r="161" spans="1:6" ht="15.75" hidden="1">
      <c r="A161" s="211" t="s">
        <v>387</v>
      </c>
      <c r="B161" s="35" t="s">
        <v>300</v>
      </c>
      <c r="C161" s="35" t="s">
        <v>385</v>
      </c>
      <c r="D161" s="35" t="s">
        <v>388</v>
      </c>
      <c r="E161" s="35"/>
      <c r="F161" s="198">
        <f>F162</f>
        <v>0</v>
      </c>
    </row>
    <row r="162" spans="1:6" ht="15.75" hidden="1">
      <c r="A162" s="204" t="s">
        <v>328</v>
      </c>
      <c r="B162" s="35" t="s">
        <v>300</v>
      </c>
      <c r="C162" s="35" t="s">
        <v>385</v>
      </c>
      <c r="D162" s="35" t="s">
        <v>388</v>
      </c>
      <c r="E162" s="200" t="s">
        <v>329</v>
      </c>
      <c r="F162" s="198">
        <f>F163</f>
        <v>0</v>
      </c>
    </row>
    <row r="163" spans="1:6" ht="15.75" hidden="1">
      <c r="A163" s="204" t="s">
        <v>389</v>
      </c>
      <c r="B163" s="35" t="s">
        <v>300</v>
      </c>
      <c r="C163" s="35" t="s">
        <v>385</v>
      </c>
      <c r="D163" s="35" t="s">
        <v>388</v>
      </c>
      <c r="E163" s="200" t="s">
        <v>390</v>
      </c>
      <c r="F163" s="198"/>
    </row>
    <row r="164" spans="1:6" s="195" customFormat="1" ht="15" customHeight="1">
      <c r="A164" s="213" t="s">
        <v>391</v>
      </c>
      <c r="B164" s="193" t="s">
        <v>300</v>
      </c>
      <c r="C164" s="193" t="s">
        <v>392</v>
      </c>
      <c r="D164" s="193"/>
      <c r="E164" s="193"/>
      <c r="F164" s="190">
        <f>F165+F209+F183+F193+F178+F214</f>
        <v>1447.41591</v>
      </c>
    </row>
    <row r="165" spans="1:6" ht="16.5" customHeight="1">
      <c r="A165" s="197" t="s">
        <v>393</v>
      </c>
      <c r="B165" s="35" t="s">
        <v>300</v>
      </c>
      <c r="C165" s="35" t="s">
        <v>392</v>
      </c>
      <c r="D165" s="35" t="s">
        <v>394</v>
      </c>
      <c r="E165" s="35"/>
      <c r="F165" s="198">
        <f>F166</f>
        <v>210.96192</v>
      </c>
    </row>
    <row r="166" spans="1:6" ht="18" customHeight="1">
      <c r="A166" s="197" t="s">
        <v>395</v>
      </c>
      <c r="B166" s="35" t="s">
        <v>300</v>
      </c>
      <c r="C166" s="35" t="s">
        <v>392</v>
      </c>
      <c r="D166" s="35" t="s">
        <v>396</v>
      </c>
      <c r="E166" s="35"/>
      <c r="F166" s="198">
        <f>F167+F171+F175</f>
        <v>210.96192</v>
      </c>
    </row>
    <row r="167" spans="1:6" ht="18" customHeight="1">
      <c r="A167" s="199" t="s">
        <v>307</v>
      </c>
      <c r="B167" s="35" t="s">
        <v>300</v>
      </c>
      <c r="C167" s="35" t="s">
        <v>392</v>
      </c>
      <c r="D167" s="35" t="s">
        <v>396</v>
      </c>
      <c r="E167" s="200" t="s">
        <v>308</v>
      </c>
      <c r="F167" s="198">
        <f>F168</f>
        <v>188.934</v>
      </c>
    </row>
    <row r="168" spans="1:6" ht="15.75">
      <c r="A168" s="199" t="s">
        <v>346</v>
      </c>
      <c r="B168" s="35" t="s">
        <v>300</v>
      </c>
      <c r="C168" s="35" t="s">
        <v>392</v>
      </c>
      <c r="D168" s="35" t="s">
        <v>396</v>
      </c>
      <c r="E168" s="200" t="s">
        <v>310</v>
      </c>
      <c r="F168" s="198">
        <f>F169+F170</f>
        <v>188.934</v>
      </c>
    </row>
    <row r="169" spans="1:6" ht="15.75">
      <c r="A169" s="199" t="s">
        <v>311</v>
      </c>
      <c r="B169" s="35" t="s">
        <v>300</v>
      </c>
      <c r="C169" s="35" t="s">
        <v>392</v>
      </c>
      <c r="D169" s="35" t="s">
        <v>396</v>
      </c>
      <c r="E169" s="200" t="s">
        <v>312</v>
      </c>
      <c r="F169" s="198">
        <v>188.934</v>
      </c>
    </row>
    <row r="170" spans="1:6" ht="15.75" hidden="1">
      <c r="A170" s="199" t="s">
        <v>318</v>
      </c>
      <c r="B170" s="35" t="s">
        <v>300</v>
      </c>
      <c r="C170" s="35" t="s">
        <v>392</v>
      </c>
      <c r="D170" s="35" t="s">
        <v>396</v>
      </c>
      <c r="E170" s="200" t="s">
        <v>319</v>
      </c>
      <c r="F170" s="198"/>
    </row>
    <row r="171" spans="1:6" ht="15.75">
      <c r="A171" s="199" t="s">
        <v>320</v>
      </c>
      <c r="B171" s="35" t="s">
        <v>300</v>
      </c>
      <c r="C171" s="35" t="s">
        <v>392</v>
      </c>
      <c r="D171" s="35" t="s">
        <v>396</v>
      </c>
      <c r="E171" s="200" t="s">
        <v>321</v>
      </c>
      <c r="F171" s="198">
        <f>F172</f>
        <v>22.02792</v>
      </c>
    </row>
    <row r="172" spans="1:6" ht="15.75">
      <c r="A172" s="199" t="s">
        <v>322</v>
      </c>
      <c r="B172" s="35" t="s">
        <v>300</v>
      </c>
      <c r="C172" s="35" t="s">
        <v>392</v>
      </c>
      <c r="D172" s="35" t="s">
        <v>396</v>
      </c>
      <c r="E172" s="200" t="s">
        <v>323</v>
      </c>
      <c r="F172" s="198">
        <f>F173+F174</f>
        <v>22.02792</v>
      </c>
    </row>
    <row r="173" spans="1:6" ht="25.5">
      <c r="A173" s="199" t="s">
        <v>324</v>
      </c>
      <c r="B173" s="35" t="s">
        <v>300</v>
      </c>
      <c r="C173" s="35" t="s">
        <v>392</v>
      </c>
      <c r="D173" s="35" t="s">
        <v>396</v>
      </c>
      <c r="E173" s="200" t="s">
        <v>325</v>
      </c>
      <c r="F173" s="198">
        <v>13.42792</v>
      </c>
    </row>
    <row r="174" spans="1:6" ht="14.25" customHeight="1">
      <c r="A174" s="199" t="s">
        <v>326</v>
      </c>
      <c r="B174" s="35" t="s">
        <v>300</v>
      </c>
      <c r="C174" s="35" t="s">
        <v>392</v>
      </c>
      <c r="D174" s="35" t="s">
        <v>396</v>
      </c>
      <c r="E174" s="200" t="s">
        <v>327</v>
      </c>
      <c r="F174" s="198">
        <v>8.6</v>
      </c>
    </row>
    <row r="175" spans="1:6" ht="15.75" hidden="1">
      <c r="A175" s="204" t="s">
        <v>328</v>
      </c>
      <c r="B175" s="35" t="s">
        <v>300</v>
      </c>
      <c r="C175" s="35" t="s">
        <v>392</v>
      </c>
      <c r="D175" s="35" t="s">
        <v>396</v>
      </c>
      <c r="E175" s="200" t="s">
        <v>329</v>
      </c>
      <c r="F175" s="198">
        <f>F176+F177</f>
        <v>0</v>
      </c>
    </row>
    <row r="176" spans="1:6" ht="25.5" hidden="1">
      <c r="A176" s="204" t="s">
        <v>355</v>
      </c>
      <c r="B176" s="35" t="s">
        <v>300</v>
      </c>
      <c r="C176" s="35" t="s">
        <v>392</v>
      </c>
      <c r="D176" s="35" t="s">
        <v>396</v>
      </c>
      <c r="E176" s="200" t="s">
        <v>335</v>
      </c>
      <c r="F176" s="198"/>
    </row>
    <row r="177" spans="1:6" ht="15.75" hidden="1">
      <c r="A177" s="204" t="s">
        <v>336</v>
      </c>
      <c r="B177" s="35" t="s">
        <v>300</v>
      </c>
      <c r="C177" s="35" t="s">
        <v>392</v>
      </c>
      <c r="D177" s="35" t="s">
        <v>396</v>
      </c>
      <c r="E177" s="200" t="s">
        <v>337</v>
      </c>
      <c r="F177" s="198"/>
    </row>
    <row r="178" spans="1:6" ht="15.75" hidden="1">
      <c r="A178" s="197" t="s">
        <v>384</v>
      </c>
      <c r="B178" s="35" t="s">
        <v>300</v>
      </c>
      <c r="C178" s="35" t="s">
        <v>392</v>
      </c>
      <c r="D178" s="35" t="s">
        <v>386</v>
      </c>
      <c r="E178" s="214"/>
      <c r="F178" s="198">
        <f>F179</f>
        <v>0</v>
      </c>
    </row>
    <row r="179" spans="1:6" ht="25.5" customHeight="1" hidden="1">
      <c r="A179" s="204" t="s">
        <v>397</v>
      </c>
      <c r="B179" s="35" t="s">
        <v>300</v>
      </c>
      <c r="C179" s="35" t="s">
        <v>392</v>
      </c>
      <c r="D179" s="35" t="s">
        <v>398</v>
      </c>
      <c r="E179" s="214"/>
      <c r="F179" s="198">
        <f>F180</f>
        <v>0</v>
      </c>
    </row>
    <row r="180" spans="1:6" ht="15.75" hidden="1">
      <c r="A180" s="199" t="s">
        <v>320</v>
      </c>
      <c r="B180" s="35" t="s">
        <v>300</v>
      </c>
      <c r="C180" s="35" t="s">
        <v>392</v>
      </c>
      <c r="D180" s="35" t="s">
        <v>398</v>
      </c>
      <c r="E180" s="214" t="s">
        <v>321</v>
      </c>
      <c r="F180" s="198">
        <f>F181</f>
        <v>0</v>
      </c>
    </row>
    <row r="181" spans="1:6" ht="15.75" hidden="1">
      <c r="A181" s="199" t="s">
        <v>322</v>
      </c>
      <c r="B181" s="35" t="s">
        <v>300</v>
      </c>
      <c r="C181" s="35" t="s">
        <v>392</v>
      </c>
      <c r="D181" s="35" t="s">
        <v>398</v>
      </c>
      <c r="E181" s="214" t="s">
        <v>323</v>
      </c>
      <c r="F181" s="198">
        <f>F182</f>
        <v>0</v>
      </c>
    </row>
    <row r="182" spans="1:6" ht="15.75" hidden="1">
      <c r="A182" s="199" t="s">
        <v>326</v>
      </c>
      <c r="B182" s="35" t="s">
        <v>300</v>
      </c>
      <c r="C182" s="35" t="s">
        <v>392</v>
      </c>
      <c r="D182" s="35" t="s">
        <v>398</v>
      </c>
      <c r="E182" s="215" t="s">
        <v>327</v>
      </c>
      <c r="F182" s="198"/>
    </row>
    <row r="183" spans="1:6" ht="28.5" customHeight="1">
      <c r="A183" s="197" t="s">
        <v>399</v>
      </c>
      <c r="B183" s="35" t="s">
        <v>300</v>
      </c>
      <c r="C183" s="35" t="s">
        <v>392</v>
      </c>
      <c r="D183" s="35" t="s">
        <v>400</v>
      </c>
      <c r="E183" s="35"/>
      <c r="F183" s="198">
        <f>F184</f>
        <v>81.955</v>
      </c>
    </row>
    <row r="184" spans="1:6" ht="15.75">
      <c r="A184" s="197" t="s">
        <v>401</v>
      </c>
      <c r="B184" s="35" t="s">
        <v>300</v>
      </c>
      <c r="C184" s="35" t="s">
        <v>392</v>
      </c>
      <c r="D184" s="35" t="s">
        <v>402</v>
      </c>
      <c r="E184" s="35"/>
      <c r="F184" s="198">
        <f>F185+F188</f>
        <v>81.955</v>
      </c>
    </row>
    <row r="185" spans="1:6" ht="15.75">
      <c r="A185" s="199" t="s">
        <v>320</v>
      </c>
      <c r="B185" s="35" t="s">
        <v>300</v>
      </c>
      <c r="C185" s="35" t="s">
        <v>392</v>
      </c>
      <c r="D185" s="35" t="s">
        <v>402</v>
      </c>
      <c r="E185" s="216" t="s">
        <v>321</v>
      </c>
      <c r="F185" s="198">
        <f>F186</f>
        <v>81.955</v>
      </c>
    </row>
    <row r="186" spans="1:6" ht="15.75">
      <c r="A186" s="199" t="s">
        <v>322</v>
      </c>
      <c r="B186" s="35" t="s">
        <v>300</v>
      </c>
      <c r="C186" s="35" t="s">
        <v>392</v>
      </c>
      <c r="D186" s="35" t="s">
        <v>402</v>
      </c>
      <c r="E186" s="216" t="s">
        <v>323</v>
      </c>
      <c r="F186" s="198">
        <f>F187</f>
        <v>81.955</v>
      </c>
    </row>
    <row r="187" spans="1:6" ht="14.25" customHeight="1">
      <c r="A187" s="199" t="s">
        <v>326</v>
      </c>
      <c r="B187" s="35" t="s">
        <v>300</v>
      </c>
      <c r="C187" s="35" t="s">
        <v>392</v>
      </c>
      <c r="D187" s="35" t="s">
        <v>402</v>
      </c>
      <c r="E187" s="216" t="s">
        <v>327</v>
      </c>
      <c r="F187" s="198">
        <v>81.955</v>
      </c>
    </row>
    <row r="188" spans="1:6" ht="15.75" hidden="1">
      <c r="A188" s="204" t="s">
        <v>328</v>
      </c>
      <c r="B188" s="35" t="s">
        <v>300</v>
      </c>
      <c r="C188" s="35" t="s">
        <v>392</v>
      </c>
      <c r="D188" s="35" t="s">
        <v>402</v>
      </c>
      <c r="E188" s="200" t="s">
        <v>329</v>
      </c>
      <c r="F188" s="198">
        <f>F189+F191+F192</f>
        <v>0</v>
      </c>
    </row>
    <row r="189" spans="1:6" ht="15.75" hidden="1">
      <c r="A189" s="204" t="s">
        <v>330</v>
      </c>
      <c r="B189" s="35" t="s">
        <v>300</v>
      </c>
      <c r="C189" s="35" t="s">
        <v>392</v>
      </c>
      <c r="D189" s="35" t="s">
        <v>402</v>
      </c>
      <c r="E189" s="200" t="s">
        <v>331</v>
      </c>
      <c r="F189" s="198">
        <f>F190</f>
        <v>0</v>
      </c>
    </row>
    <row r="190" spans="1:6" ht="63.75" hidden="1">
      <c r="A190" s="204" t="s">
        <v>332</v>
      </c>
      <c r="B190" s="35" t="s">
        <v>300</v>
      </c>
      <c r="C190" s="35" t="s">
        <v>392</v>
      </c>
      <c r="D190" s="35" t="s">
        <v>402</v>
      </c>
      <c r="E190" s="200" t="s">
        <v>333</v>
      </c>
      <c r="F190" s="198"/>
    </row>
    <row r="191" spans="1:6" ht="15.75" hidden="1">
      <c r="A191" s="204" t="s">
        <v>389</v>
      </c>
      <c r="B191" s="35" t="s">
        <v>300</v>
      </c>
      <c r="C191" s="35" t="s">
        <v>392</v>
      </c>
      <c r="D191" s="35" t="s">
        <v>402</v>
      </c>
      <c r="E191" s="200" t="s">
        <v>390</v>
      </c>
      <c r="F191" s="198"/>
    </row>
    <row r="192" spans="1:6" ht="15.75" hidden="1">
      <c r="A192" s="204" t="s">
        <v>340</v>
      </c>
      <c r="B192" s="35" t="s">
        <v>300</v>
      </c>
      <c r="C192" s="35" t="s">
        <v>392</v>
      </c>
      <c r="D192" s="35" t="s">
        <v>402</v>
      </c>
      <c r="E192" s="200" t="s">
        <v>341</v>
      </c>
      <c r="F192" s="198"/>
    </row>
    <row r="193" spans="1:6" ht="15.75">
      <c r="A193" s="197" t="s">
        <v>403</v>
      </c>
      <c r="B193" s="35" t="s">
        <v>300</v>
      </c>
      <c r="C193" s="35" t="s">
        <v>392</v>
      </c>
      <c r="D193" s="35" t="s">
        <v>404</v>
      </c>
      <c r="E193" s="35"/>
      <c r="F193" s="198">
        <f>F194</f>
        <v>1134.39899</v>
      </c>
    </row>
    <row r="194" spans="1:6" ht="15" customHeight="1">
      <c r="A194" s="204" t="s">
        <v>405</v>
      </c>
      <c r="B194" s="35" t="s">
        <v>300</v>
      </c>
      <c r="C194" s="35" t="s">
        <v>392</v>
      </c>
      <c r="D194" s="35" t="s">
        <v>406</v>
      </c>
      <c r="E194" s="35"/>
      <c r="F194" s="198">
        <f>F195+F199+F204</f>
        <v>1134.39899</v>
      </c>
    </row>
    <row r="195" spans="1:6" ht="15" customHeight="1">
      <c r="A195" s="199" t="s">
        <v>307</v>
      </c>
      <c r="B195" s="35" t="s">
        <v>300</v>
      </c>
      <c r="C195" s="35" t="s">
        <v>392</v>
      </c>
      <c r="D195" s="35" t="s">
        <v>406</v>
      </c>
      <c r="E195" s="200" t="s">
        <v>308</v>
      </c>
      <c r="F195" s="198">
        <f>F196</f>
        <v>879.27224</v>
      </c>
    </row>
    <row r="196" spans="1:6" ht="15" customHeight="1">
      <c r="A196" s="199" t="s">
        <v>407</v>
      </c>
      <c r="B196" s="35" t="s">
        <v>300</v>
      </c>
      <c r="C196" s="35" t="s">
        <v>392</v>
      </c>
      <c r="D196" s="35" t="s">
        <v>406</v>
      </c>
      <c r="E196" s="200" t="s">
        <v>408</v>
      </c>
      <c r="F196" s="198">
        <f>F197+F198</f>
        <v>879.27224</v>
      </c>
    </row>
    <row r="197" spans="1:6" ht="14.25" customHeight="1">
      <c r="A197" s="199" t="s">
        <v>311</v>
      </c>
      <c r="B197" s="35" t="s">
        <v>300</v>
      </c>
      <c r="C197" s="35" t="s">
        <v>392</v>
      </c>
      <c r="D197" s="35" t="s">
        <v>406</v>
      </c>
      <c r="E197" s="200" t="s">
        <v>409</v>
      </c>
      <c r="F197" s="198">
        <v>879.27224</v>
      </c>
    </row>
    <row r="198" spans="1:6" ht="15.75" hidden="1">
      <c r="A198" s="199" t="s">
        <v>318</v>
      </c>
      <c r="B198" s="35" t="s">
        <v>300</v>
      </c>
      <c r="C198" s="35" t="s">
        <v>392</v>
      </c>
      <c r="D198" s="35" t="s">
        <v>406</v>
      </c>
      <c r="E198" s="200" t="s">
        <v>410</v>
      </c>
      <c r="F198" s="198"/>
    </row>
    <row r="199" spans="1:6" ht="15" customHeight="1">
      <c r="A199" s="199" t="s">
        <v>320</v>
      </c>
      <c r="B199" s="35" t="s">
        <v>300</v>
      </c>
      <c r="C199" s="35" t="s">
        <v>392</v>
      </c>
      <c r="D199" s="35" t="s">
        <v>406</v>
      </c>
      <c r="E199" s="200" t="s">
        <v>321</v>
      </c>
      <c r="F199" s="198">
        <f>F200</f>
        <v>245.70921</v>
      </c>
    </row>
    <row r="200" spans="1:6" ht="15" customHeight="1">
      <c r="A200" s="199" t="s">
        <v>322</v>
      </c>
      <c r="B200" s="35" t="s">
        <v>300</v>
      </c>
      <c r="C200" s="35" t="s">
        <v>392</v>
      </c>
      <c r="D200" s="35" t="s">
        <v>406</v>
      </c>
      <c r="E200" s="200" t="s">
        <v>323</v>
      </c>
      <c r="F200" s="198">
        <f>F201+F202+F203</f>
        <v>245.70921</v>
      </c>
    </row>
    <row r="201" spans="1:6" ht="24.75" customHeight="1" hidden="1">
      <c r="A201" s="199" t="s">
        <v>324</v>
      </c>
      <c r="B201" s="35" t="s">
        <v>300</v>
      </c>
      <c r="C201" s="35" t="s">
        <v>392</v>
      </c>
      <c r="D201" s="35" t="s">
        <v>406</v>
      </c>
      <c r="E201" s="200" t="s">
        <v>325</v>
      </c>
      <c r="F201" s="198"/>
    </row>
    <row r="202" spans="1:6" ht="25.5" hidden="1">
      <c r="A202" s="199" t="s">
        <v>411</v>
      </c>
      <c r="B202" s="35" t="s">
        <v>300</v>
      </c>
      <c r="C202" s="35" t="s">
        <v>392</v>
      </c>
      <c r="D202" s="35" t="s">
        <v>406</v>
      </c>
      <c r="E202" s="200" t="s">
        <v>412</v>
      </c>
      <c r="F202" s="198"/>
    </row>
    <row r="203" spans="1:6" ht="15" customHeight="1">
      <c r="A203" s="199" t="s">
        <v>326</v>
      </c>
      <c r="B203" s="35" t="s">
        <v>300</v>
      </c>
      <c r="C203" s="35" t="s">
        <v>392</v>
      </c>
      <c r="D203" s="35" t="s">
        <v>406</v>
      </c>
      <c r="E203" s="200" t="s">
        <v>327</v>
      </c>
      <c r="F203" s="198">
        <v>245.70921</v>
      </c>
    </row>
    <row r="204" spans="1:6" ht="15" customHeight="1">
      <c r="A204" s="204" t="s">
        <v>328</v>
      </c>
      <c r="B204" s="35" t="s">
        <v>300</v>
      </c>
      <c r="C204" s="35" t="s">
        <v>392</v>
      </c>
      <c r="D204" s="35" t="s">
        <v>406</v>
      </c>
      <c r="E204" s="200" t="s">
        <v>329</v>
      </c>
      <c r="F204" s="198">
        <f>F205+F208</f>
        <v>9.41754</v>
      </c>
    </row>
    <row r="205" spans="1:6" ht="13.5" customHeight="1">
      <c r="A205" s="204" t="s">
        <v>334</v>
      </c>
      <c r="B205" s="35" t="s">
        <v>300</v>
      </c>
      <c r="C205" s="35" t="s">
        <v>392</v>
      </c>
      <c r="D205" s="35" t="s">
        <v>406</v>
      </c>
      <c r="E205" s="200" t="s">
        <v>335</v>
      </c>
      <c r="F205" s="198">
        <f>F206+F207</f>
        <v>9.41754</v>
      </c>
    </row>
    <row r="206" spans="1:6" ht="15.75" hidden="1">
      <c r="A206" s="204" t="s">
        <v>336</v>
      </c>
      <c r="B206" s="35" t="s">
        <v>300</v>
      </c>
      <c r="C206" s="35" t="s">
        <v>392</v>
      </c>
      <c r="D206" s="35" t="s">
        <v>406</v>
      </c>
      <c r="E206" s="200" t="s">
        <v>337</v>
      </c>
      <c r="F206" s="198"/>
    </row>
    <row r="207" spans="1:6" ht="15" customHeight="1">
      <c r="A207" s="204" t="s">
        <v>338</v>
      </c>
      <c r="B207" s="35" t="s">
        <v>300</v>
      </c>
      <c r="C207" s="35" t="s">
        <v>392</v>
      </c>
      <c r="D207" s="35" t="s">
        <v>406</v>
      </c>
      <c r="E207" s="200" t="s">
        <v>339</v>
      </c>
      <c r="F207" s="198">
        <v>9.41754</v>
      </c>
    </row>
    <row r="208" spans="1:6" ht="15" customHeight="1" hidden="1">
      <c r="A208" s="204" t="s">
        <v>340</v>
      </c>
      <c r="B208" s="35" t="s">
        <v>300</v>
      </c>
      <c r="C208" s="35" t="s">
        <v>392</v>
      </c>
      <c r="D208" s="35" t="s">
        <v>406</v>
      </c>
      <c r="E208" s="200" t="s">
        <v>341</v>
      </c>
      <c r="F208" s="198"/>
    </row>
    <row r="209" spans="1:6" ht="15.75">
      <c r="A209" s="197" t="s">
        <v>413</v>
      </c>
      <c r="B209" s="35" t="s">
        <v>300</v>
      </c>
      <c r="C209" s="35" t="s">
        <v>392</v>
      </c>
      <c r="D209" s="35" t="s">
        <v>414</v>
      </c>
      <c r="E209" s="35"/>
      <c r="F209" s="198">
        <f>F210</f>
        <v>20.1</v>
      </c>
    </row>
    <row r="210" spans="1:6" ht="18.75" customHeight="1">
      <c r="A210" s="197" t="s">
        <v>415</v>
      </c>
      <c r="B210" s="35" t="s">
        <v>300</v>
      </c>
      <c r="C210" s="35" t="s">
        <v>392</v>
      </c>
      <c r="D210" s="35" t="s">
        <v>416</v>
      </c>
      <c r="E210" s="35"/>
      <c r="F210" s="198">
        <f>F211</f>
        <v>20.1</v>
      </c>
    </row>
    <row r="211" spans="1:6" ht="40.5" customHeight="1">
      <c r="A211" s="197" t="s">
        <v>417</v>
      </c>
      <c r="B211" s="35" t="s">
        <v>353</v>
      </c>
      <c r="C211" s="35" t="s">
        <v>392</v>
      </c>
      <c r="D211" s="35" t="s">
        <v>418</v>
      </c>
      <c r="E211" s="35"/>
      <c r="F211" s="198">
        <f>F212</f>
        <v>20.1</v>
      </c>
    </row>
    <row r="212" spans="1:6" ht="29.25" customHeight="1">
      <c r="A212" s="217" t="s">
        <v>419</v>
      </c>
      <c r="B212" s="35" t="s">
        <v>353</v>
      </c>
      <c r="C212" s="35" t="s">
        <v>392</v>
      </c>
      <c r="D212" s="35" t="s">
        <v>418</v>
      </c>
      <c r="E212" s="215" t="s">
        <v>420</v>
      </c>
      <c r="F212" s="198">
        <f>F213</f>
        <v>20.1</v>
      </c>
    </row>
    <row r="213" spans="1:6" ht="25.5" customHeight="1">
      <c r="A213" s="218" t="s">
        <v>421</v>
      </c>
      <c r="B213" s="35" t="s">
        <v>353</v>
      </c>
      <c r="C213" s="35" t="s">
        <v>392</v>
      </c>
      <c r="D213" s="35" t="s">
        <v>418</v>
      </c>
      <c r="E213" s="215" t="s">
        <v>422</v>
      </c>
      <c r="F213" s="198">
        <v>20.1</v>
      </c>
    </row>
    <row r="214" spans="1:6" ht="15.75" hidden="1">
      <c r="A214" s="213" t="s">
        <v>365</v>
      </c>
      <c r="B214" s="35" t="s">
        <v>353</v>
      </c>
      <c r="C214" s="35" t="s">
        <v>392</v>
      </c>
      <c r="D214" s="219">
        <v>7950000</v>
      </c>
      <c r="E214" s="220"/>
      <c r="F214" s="198">
        <f>F216+F219+F223+F227</f>
        <v>0</v>
      </c>
    </row>
    <row r="215" spans="1:6" ht="26.25" hidden="1">
      <c r="A215" s="213" t="s">
        <v>423</v>
      </c>
      <c r="B215" s="35" t="s">
        <v>353</v>
      </c>
      <c r="C215" s="35" t="s">
        <v>392</v>
      </c>
      <c r="D215" s="219" t="s">
        <v>424</v>
      </c>
      <c r="E215" s="220"/>
      <c r="F215" s="198">
        <f>F217</f>
        <v>0</v>
      </c>
    </row>
    <row r="216" spans="1:6" ht="15.75" hidden="1">
      <c r="A216" s="209" t="s">
        <v>320</v>
      </c>
      <c r="B216" s="35" t="s">
        <v>353</v>
      </c>
      <c r="C216" s="35" t="s">
        <v>392</v>
      </c>
      <c r="D216" s="219" t="s">
        <v>424</v>
      </c>
      <c r="E216" s="221" t="s">
        <v>321</v>
      </c>
      <c r="F216" s="198">
        <f>F217</f>
        <v>0</v>
      </c>
    </row>
    <row r="217" spans="1:6" ht="15.75" hidden="1">
      <c r="A217" s="209" t="s">
        <v>369</v>
      </c>
      <c r="B217" s="35" t="s">
        <v>353</v>
      </c>
      <c r="C217" s="35" t="s">
        <v>392</v>
      </c>
      <c r="D217" s="219" t="s">
        <v>424</v>
      </c>
      <c r="E217" s="221" t="s">
        <v>323</v>
      </c>
      <c r="F217" s="198">
        <f>F218</f>
        <v>0</v>
      </c>
    </row>
    <row r="218" spans="1:6" ht="15.75" hidden="1">
      <c r="A218" s="208" t="s">
        <v>326</v>
      </c>
      <c r="B218" s="35" t="s">
        <v>353</v>
      </c>
      <c r="C218" s="35" t="s">
        <v>392</v>
      </c>
      <c r="D218" s="219" t="s">
        <v>424</v>
      </c>
      <c r="E218" s="221" t="s">
        <v>327</v>
      </c>
      <c r="F218" s="198"/>
    </row>
    <row r="219" spans="1:6" ht="39" hidden="1">
      <c r="A219" s="213" t="s">
        <v>425</v>
      </c>
      <c r="B219" s="35" t="s">
        <v>353</v>
      </c>
      <c r="C219" s="35" t="s">
        <v>392</v>
      </c>
      <c r="D219" s="219" t="s">
        <v>426</v>
      </c>
      <c r="E219" s="220"/>
      <c r="F219" s="198">
        <f>F220</f>
        <v>0</v>
      </c>
    </row>
    <row r="220" spans="1:6" ht="15.75" hidden="1">
      <c r="A220" s="209" t="s">
        <v>320</v>
      </c>
      <c r="B220" s="35" t="s">
        <v>353</v>
      </c>
      <c r="C220" s="35" t="s">
        <v>392</v>
      </c>
      <c r="D220" s="219" t="s">
        <v>426</v>
      </c>
      <c r="E220" s="221" t="s">
        <v>321</v>
      </c>
      <c r="F220" s="198">
        <f>F221</f>
        <v>0</v>
      </c>
    </row>
    <row r="221" spans="1:6" ht="15.75" hidden="1">
      <c r="A221" s="209" t="s">
        <v>369</v>
      </c>
      <c r="B221" s="35" t="s">
        <v>353</v>
      </c>
      <c r="C221" s="35" t="s">
        <v>392</v>
      </c>
      <c r="D221" s="219" t="s">
        <v>426</v>
      </c>
      <c r="E221" s="221" t="s">
        <v>323</v>
      </c>
      <c r="F221" s="198">
        <f>F222</f>
        <v>0</v>
      </c>
    </row>
    <row r="222" spans="1:6" ht="15.75" hidden="1">
      <c r="A222" s="208" t="s">
        <v>326</v>
      </c>
      <c r="B222" s="35" t="s">
        <v>353</v>
      </c>
      <c r="C222" s="35" t="s">
        <v>392</v>
      </c>
      <c r="D222" s="219" t="s">
        <v>426</v>
      </c>
      <c r="E222" s="221" t="s">
        <v>327</v>
      </c>
      <c r="F222" s="198"/>
    </row>
    <row r="223" spans="1:6" ht="26.25" hidden="1">
      <c r="A223" s="213" t="s">
        <v>427</v>
      </c>
      <c r="B223" s="35" t="s">
        <v>353</v>
      </c>
      <c r="C223" s="35" t="s">
        <v>392</v>
      </c>
      <c r="D223" s="219" t="s">
        <v>428</v>
      </c>
      <c r="E223" s="220"/>
      <c r="F223" s="198">
        <f>F224</f>
        <v>0</v>
      </c>
    </row>
    <row r="224" spans="1:6" ht="15.75" hidden="1">
      <c r="A224" s="209" t="s">
        <v>320</v>
      </c>
      <c r="B224" s="35" t="s">
        <v>353</v>
      </c>
      <c r="C224" s="35" t="s">
        <v>392</v>
      </c>
      <c r="D224" s="219" t="s">
        <v>428</v>
      </c>
      <c r="E224" s="221" t="s">
        <v>321</v>
      </c>
      <c r="F224" s="198">
        <f>F225</f>
        <v>0</v>
      </c>
    </row>
    <row r="225" spans="1:6" ht="15.75" hidden="1">
      <c r="A225" s="209" t="s">
        <v>369</v>
      </c>
      <c r="B225" s="35" t="s">
        <v>353</v>
      </c>
      <c r="C225" s="35" t="s">
        <v>392</v>
      </c>
      <c r="D225" s="219" t="s">
        <v>428</v>
      </c>
      <c r="E225" s="221" t="s">
        <v>323</v>
      </c>
      <c r="F225" s="198">
        <f>F226</f>
        <v>0</v>
      </c>
    </row>
    <row r="226" spans="1:6" ht="15.75" hidden="1">
      <c r="A226" s="208" t="s">
        <v>326</v>
      </c>
      <c r="B226" s="35" t="s">
        <v>353</v>
      </c>
      <c r="C226" s="35" t="s">
        <v>392</v>
      </c>
      <c r="D226" s="219" t="s">
        <v>428</v>
      </c>
      <c r="E226" s="221" t="s">
        <v>327</v>
      </c>
      <c r="F226" s="198"/>
    </row>
    <row r="227" spans="1:6" ht="26.25" hidden="1">
      <c r="A227" s="213" t="s">
        <v>429</v>
      </c>
      <c r="B227" s="35" t="s">
        <v>353</v>
      </c>
      <c r="C227" s="35" t="s">
        <v>392</v>
      </c>
      <c r="D227" s="219" t="s">
        <v>430</v>
      </c>
      <c r="E227" s="220"/>
      <c r="F227" s="198">
        <f>F228</f>
        <v>0</v>
      </c>
    </row>
    <row r="228" spans="1:6" ht="15.75" hidden="1">
      <c r="A228" s="209" t="s">
        <v>320</v>
      </c>
      <c r="B228" s="35" t="s">
        <v>353</v>
      </c>
      <c r="C228" s="35" t="s">
        <v>392</v>
      </c>
      <c r="D228" s="219" t="s">
        <v>430</v>
      </c>
      <c r="E228" s="221" t="s">
        <v>321</v>
      </c>
      <c r="F228" s="198">
        <f>F229</f>
        <v>0</v>
      </c>
    </row>
    <row r="229" spans="1:6" ht="15.75" hidden="1">
      <c r="A229" s="209" t="s">
        <v>369</v>
      </c>
      <c r="B229" s="35" t="s">
        <v>353</v>
      </c>
      <c r="C229" s="35" t="s">
        <v>392</v>
      </c>
      <c r="D229" s="219" t="s">
        <v>430</v>
      </c>
      <c r="E229" s="221" t="s">
        <v>323</v>
      </c>
      <c r="F229" s="198">
        <f>F230</f>
        <v>0</v>
      </c>
    </row>
    <row r="230" spans="1:6" ht="15.75" hidden="1">
      <c r="A230" s="208" t="s">
        <v>326</v>
      </c>
      <c r="B230" s="35" t="s">
        <v>353</v>
      </c>
      <c r="C230" s="35" t="s">
        <v>392</v>
      </c>
      <c r="D230" s="219" t="s">
        <v>430</v>
      </c>
      <c r="E230" s="221" t="s">
        <v>327</v>
      </c>
      <c r="F230" s="198"/>
    </row>
    <row r="231" spans="1:6" s="195" customFormat="1" ht="15.75">
      <c r="A231" s="213" t="s">
        <v>431</v>
      </c>
      <c r="B231" s="193" t="s">
        <v>348</v>
      </c>
      <c r="C231" s="193"/>
      <c r="D231" s="193"/>
      <c r="E231" s="193"/>
      <c r="F231" s="190">
        <f>F233+F243+F238</f>
        <v>20</v>
      </c>
    </row>
    <row r="232" spans="1:6" s="195" customFormat="1" ht="15.75" hidden="1">
      <c r="A232" s="222" t="s">
        <v>432</v>
      </c>
      <c r="B232" s="193" t="s">
        <v>348</v>
      </c>
      <c r="C232" s="193" t="s">
        <v>371</v>
      </c>
      <c r="D232" s="193"/>
      <c r="E232" s="193"/>
      <c r="F232" s="190">
        <f>F233</f>
        <v>0</v>
      </c>
    </row>
    <row r="233" spans="1:6" s="195" customFormat="1" ht="15.75" hidden="1">
      <c r="A233" s="213" t="s">
        <v>433</v>
      </c>
      <c r="B233" s="193" t="s">
        <v>348</v>
      </c>
      <c r="C233" s="193" t="s">
        <v>371</v>
      </c>
      <c r="D233" s="193" t="s">
        <v>434</v>
      </c>
      <c r="E233" s="193"/>
      <c r="F233" s="190">
        <f>F234</f>
        <v>0</v>
      </c>
    </row>
    <row r="234" spans="1:6" s="195" customFormat="1" ht="39" hidden="1">
      <c r="A234" s="213" t="s">
        <v>435</v>
      </c>
      <c r="B234" s="193" t="s">
        <v>348</v>
      </c>
      <c r="C234" s="193" t="s">
        <v>371</v>
      </c>
      <c r="D234" s="193" t="s">
        <v>436</v>
      </c>
      <c r="E234" s="193"/>
      <c r="F234" s="190">
        <f>F235</f>
        <v>0</v>
      </c>
    </row>
    <row r="235" spans="1:6" s="195" customFormat="1" ht="15.75" hidden="1">
      <c r="A235" s="213" t="s">
        <v>437</v>
      </c>
      <c r="B235" s="193" t="s">
        <v>348</v>
      </c>
      <c r="C235" s="193" t="s">
        <v>371</v>
      </c>
      <c r="D235" s="193" t="s">
        <v>438</v>
      </c>
      <c r="E235" s="193"/>
      <c r="F235" s="190">
        <f>F236</f>
        <v>0</v>
      </c>
    </row>
    <row r="236" spans="1:6" s="195" customFormat="1" ht="77.25" hidden="1">
      <c r="A236" s="223" t="s">
        <v>439</v>
      </c>
      <c r="B236" s="193" t="s">
        <v>348</v>
      </c>
      <c r="C236" s="193" t="s">
        <v>371</v>
      </c>
      <c r="D236" s="193" t="s">
        <v>440</v>
      </c>
      <c r="E236" s="193"/>
      <c r="F236" s="190">
        <f>F237</f>
        <v>0</v>
      </c>
    </row>
    <row r="237" spans="1:6" s="195" customFormat="1" ht="15.75" hidden="1">
      <c r="A237" s="213" t="s">
        <v>441</v>
      </c>
      <c r="B237" s="193" t="s">
        <v>348</v>
      </c>
      <c r="C237" s="193" t="s">
        <v>371</v>
      </c>
      <c r="D237" s="193" t="s">
        <v>440</v>
      </c>
      <c r="E237" s="193" t="s">
        <v>442</v>
      </c>
      <c r="F237" s="190"/>
    </row>
    <row r="238" spans="1:6" s="195" customFormat="1" ht="15.75" hidden="1">
      <c r="A238" s="213" t="s">
        <v>443</v>
      </c>
      <c r="B238" s="193" t="s">
        <v>348</v>
      </c>
      <c r="C238" s="193" t="s">
        <v>444</v>
      </c>
      <c r="D238" s="193"/>
      <c r="E238" s="193"/>
      <c r="F238" s="190">
        <f>F239</f>
        <v>0</v>
      </c>
    </row>
    <row r="239" spans="1:6" s="195" customFormat="1" ht="15.75" hidden="1">
      <c r="A239" s="197" t="s">
        <v>365</v>
      </c>
      <c r="B239" s="35" t="s">
        <v>348</v>
      </c>
      <c r="C239" s="35" t="s">
        <v>444</v>
      </c>
      <c r="D239" s="219" t="s">
        <v>445</v>
      </c>
      <c r="E239" s="224"/>
      <c r="F239" s="190">
        <f>F240</f>
        <v>0</v>
      </c>
    </row>
    <row r="240" spans="1:6" s="195" customFormat="1" ht="39" hidden="1">
      <c r="A240" s="197" t="s">
        <v>446</v>
      </c>
      <c r="B240" s="35" t="s">
        <v>348</v>
      </c>
      <c r="C240" s="35" t="s">
        <v>444</v>
      </c>
      <c r="D240" s="219" t="s">
        <v>447</v>
      </c>
      <c r="E240" s="224"/>
      <c r="F240" s="198">
        <f>F241</f>
        <v>0</v>
      </c>
    </row>
    <row r="241" spans="1:6" s="195" customFormat="1" ht="15.75" hidden="1">
      <c r="A241" s="204" t="s">
        <v>328</v>
      </c>
      <c r="B241" s="35" t="s">
        <v>348</v>
      </c>
      <c r="C241" s="35" t="s">
        <v>444</v>
      </c>
      <c r="D241" s="219" t="s">
        <v>447</v>
      </c>
      <c r="E241" s="214" t="s">
        <v>329</v>
      </c>
      <c r="F241" s="198">
        <f>F242</f>
        <v>0</v>
      </c>
    </row>
    <row r="242" spans="1:6" s="195" customFormat="1" ht="26.25" hidden="1">
      <c r="A242" s="197" t="s">
        <v>448</v>
      </c>
      <c r="B242" s="35" t="s">
        <v>348</v>
      </c>
      <c r="C242" s="35" t="s">
        <v>444</v>
      </c>
      <c r="D242" s="219" t="s">
        <v>447</v>
      </c>
      <c r="E242" s="214" t="s">
        <v>449</v>
      </c>
      <c r="F242" s="198"/>
    </row>
    <row r="243" spans="1:6" s="195" customFormat="1" ht="15" customHeight="1" hidden="1">
      <c r="A243" s="213" t="s">
        <v>450</v>
      </c>
      <c r="B243" s="193" t="s">
        <v>348</v>
      </c>
      <c r="C243" s="193" t="s">
        <v>451</v>
      </c>
      <c r="D243" s="193"/>
      <c r="E243" s="193"/>
      <c r="F243" s="190">
        <f>F248+F244+F253</f>
        <v>20</v>
      </c>
    </row>
    <row r="244" spans="1:6" ht="15.75" hidden="1">
      <c r="A244" s="197" t="s">
        <v>452</v>
      </c>
      <c r="B244" s="35" t="s">
        <v>348</v>
      </c>
      <c r="C244" s="35" t="s">
        <v>451</v>
      </c>
      <c r="D244" s="35">
        <v>3380000</v>
      </c>
      <c r="E244" s="35"/>
      <c r="F244" s="198">
        <f>F245</f>
        <v>0</v>
      </c>
    </row>
    <row r="245" spans="1:6" ht="15.75" hidden="1">
      <c r="A245" s="199" t="s">
        <v>320</v>
      </c>
      <c r="B245" s="35" t="s">
        <v>348</v>
      </c>
      <c r="C245" s="35" t="s">
        <v>451</v>
      </c>
      <c r="D245" s="35">
        <v>3380000</v>
      </c>
      <c r="E245" s="35" t="s">
        <v>321</v>
      </c>
      <c r="F245" s="198">
        <f>F246</f>
        <v>0</v>
      </c>
    </row>
    <row r="246" spans="1:6" ht="15.75" hidden="1">
      <c r="A246" s="199" t="s">
        <v>322</v>
      </c>
      <c r="B246" s="35" t="s">
        <v>348</v>
      </c>
      <c r="C246" s="35" t="s">
        <v>451</v>
      </c>
      <c r="D246" s="35">
        <v>3380000</v>
      </c>
      <c r="E246" s="35" t="s">
        <v>323</v>
      </c>
      <c r="F246" s="198">
        <f>F247</f>
        <v>0</v>
      </c>
    </row>
    <row r="247" spans="1:6" ht="15.75" hidden="1">
      <c r="A247" s="199" t="s">
        <v>326</v>
      </c>
      <c r="B247" s="35" t="s">
        <v>348</v>
      </c>
      <c r="C247" s="35" t="s">
        <v>451</v>
      </c>
      <c r="D247" s="35">
        <v>3380000</v>
      </c>
      <c r="E247" s="35" t="s">
        <v>327</v>
      </c>
      <c r="F247" s="198"/>
    </row>
    <row r="248" spans="1:6" ht="26.25">
      <c r="A248" s="197" t="s">
        <v>453</v>
      </c>
      <c r="B248" s="35" t="s">
        <v>348</v>
      </c>
      <c r="C248" s="35" t="s">
        <v>451</v>
      </c>
      <c r="D248" s="35">
        <v>3400000</v>
      </c>
      <c r="E248" s="35"/>
      <c r="F248" s="198">
        <f>F249</f>
        <v>20</v>
      </c>
    </row>
    <row r="249" spans="1:6" ht="13.5" customHeight="1">
      <c r="A249" s="197" t="s">
        <v>454</v>
      </c>
      <c r="B249" s="35" t="s">
        <v>348</v>
      </c>
      <c r="C249" s="35" t="s">
        <v>451</v>
      </c>
      <c r="D249" s="35">
        <v>3400300</v>
      </c>
      <c r="E249" s="35"/>
      <c r="F249" s="198">
        <f>F250</f>
        <v>20</v>
      </c>
    </row>
    <row r="250" spans="1:6" ht="15.75">
      <c r="A250" s="199" t="s">
        <v>320</v>
      </c>
      <c r="B250" s="35" t="s">
        <v>348</v>
      </c>
      <c r="C250" s="35" t="s">
        <v>451</v>
      </c>
      <c r="D250" s="35">
        <v>3400300</v>
      </c>
      <c r="E250" s="216" t="s">
        <v>321</v>
      </c>
      <c r="F250" s="198">
        <f>F251</f>
        <v>20</v>
      </c>
    </row>
    <row r="251" spans="1:6" ht="15.75">
      <c r="A251" s="199" t="s">
        <v>322</v>
      </c>
      <c r="B251" s="35" t="s">
        <v>348</v>
      </c>
      <c r="C251" s="35" t="s">
        <v>451</v>
      </c>
      <c r="D251" s="35">
        <v>3400300</v>
      </c>
      <c r="E251" s="216" t="s">
        <v>323</v>
      </c>
      <c r="F251" s="198">
        <f>F252</f>
        <v>20</v>
      </c>
    </row>
    <row r="252" spans="1:6" ht="16.5" customHeight="1">
      <c r="A252" s="199" t="s">
        <v>326</v>
      </c>
      <c r="B252" s="35" t="s">
        <v>348</v>
      </c>
      <c r="C252" s="35" t="s">
        <v>451</v>
      </c>
      <c r="D252" s="35">
        <v>3400300</v>
      </c>
      <c r="E252" s="216" t="s">
        <v>327</v>
      </c>
      <c r="F252" s="198">
        <v>20</v>
      </c>
    </row>
    <row r="253" spans="1:6" ht="15.75" hidden="1">
      <c r="A253" s="197" t="s">
        <v>347</v>
      </c>
      <c r="B253" s="35" t="s">
        <v>348</v>
      </c>
      <c r="C253" s="35" t="s">
        <v>451</v>
      </c>
      <c r="D253" s="35" t="s">
        <v>349</v>
      </c>
      <c r="E253" s="216"/>
      <c r="F253" s="198">
        <f>F254</f>
        <v>0</v>
      </c>
    </row>
    <row r="254" spans="1:6" ht="25.5" hidden="1">
      <c r="A254" s="199" t="s">
        <v>455</v>
      </c>
      <c r="B254" s="35" t="s">
        <v>348</v>
      </c>
      <c r="C254" s="35" t="s">
        <v>451</v>
      </c>
      <c r="D254" s="35" t="s">
        <v>456</v>
      </c>
      <c r="E254" s="216"/>
      <c r="F254" s="198">
        <f>F255</f>
        <v>0</v>
      </c>
    </row>
    <row r="255" spans="1:6" ht="15.75" hidden="1">
      <c r="A255" s="199" t="s">
        <v>320</v>
      </c>
      <c r="B255" s="35" t="s">
        <v>348</v>
      </c>
      <c r="C255" s="35" t="s">
        <v>451</v>
      </c>
      <c r="D255" s="35" t="s">
        <v>456</v>
      </c>
      <c r="E255" s="216" t="s">
        <v>321</v>
      </c>
      <c r="F255" s="198">
        <f>F256</f>
        <v>0</v>
      </c>
    </row>
    <row r="256" spans="1:6" ht="15.75" hidden="1">
      <c r="A256" s="199" t="s">
        <v>322</v>
      </c>
      <c r="B256" s="35" t="s">
        <v>348</v>
      </c>
      <c r="C256" s="35" t="s">
        <v>451</v>
      </c>
      <c r="D256" s="35" t="s">
        <v>456</v>
      </c>
      <c r="E256" s="216" t="s">
        <v>323</v>
      </c>
      <c r="F256" s="198">
        <f>F258+F257</f>
        <v>0</v>
      </c>
    </row>
    <row r="257" spans="1:6" ht="24.75" customHeight="1" hidden="1">
      <c r="A257" s="199" t="s">
        <v>324</v>
      </c>
      <c r="B257" s="35" t="s">
        <v>348</v>
      </c>
      <c r="C257" s="35" t="s">
        <v>451</v>
      </c>
      <c r="D257" s="35" t="s">
        <v>456</v>
      </c>
      <c r="E257" s="200" t="s">
        <v>325</v>
      </c>
      <c r="F257" s="198"/>
    </row>
    <row r="258" spans="1:6" ht="15.75" hidden="1">
      <c r="A258" s="199" t="s">
        <v>326</v>
      </c>
      <c r="B258" s="35" t="s">
        <v>348</v>
      </c>
      <c r="C258" s="35" t="s">
        <v>451</v>
      </c>
      <c r="D258" s="35" t="s">
        <v>456</v>
      </c>
      <c r="E258" s="216" t="s">
        <v>327</v>
      </c>
      <c r="F258" s="198"/>
    </row>
    <row r="259" spans="1:6" s="195" customFormat="1" ht="15.75">
      <c r="A259" s="213" t="s">
        <v>457</v>
      </c>
      <c r="B259" s="193" t="s">
        <v>458</v>
      </c>
      <c r="C259" s="193"/>
      <c r="D259" s="225"/>
      <c r="E259" s="225"/>
      <c r="F259" s="190">
        <f>F260+F287+F384+F426</f>
        <v>74065.50773</v>
      </c>
    </row>
    <row r="260" spans="1:6" s="195" customFormat="1" ht="15.75">
      <c r="A260" s="213" t="s">
        <v>459</v>
      </c>
      <c r="B260" s="193" t="s">
        <v>458</v>
      </c>
      <c r="C260" s="193" t="s">
        <v>300</v>
      </c>
      <c r="D260" s="225"/>
      <c r="E260" s="225"/>
      <c r="F260" s="190">
        <f>F261+F282</f>
        <v>9078.38111</v>
      </c>
    </row>
    <row r="261" spans="1:6" s="195" customFormat="1" ht="15.75">
      <c r="A261" s="197" t="s">
        <v>460</v>
      </c>
      <c r="B261" s="35" t="s">
        <v>458</v>
      </c>
      <c r="C261" s="35" t="s">
        <v>300</v>
      </c>
      <c r="D261" s="35" t="s">
        <v>461</v>
      </c>
      <c r="E261" s="35"/>
      <c r="F261" s="198">
        <f>F262+F278</f>
        <v>9078.38111</v>
      </c>
    </row>
    <row r="262" spans="1:6" s="195" customFormat="1" ht="18.75" customHeight="1">
      <c r="A262" s="226" t="s">
        <v>462</v>
      </c>
      <c r="B262" s="35" t="s">
        <v>458</v>
      </c>
      <c r="C262" s="35" t="s">
        <v>300</v>
      </c>
      <c r="D262" s="35" t="s">
        <v>463</v>
      </c>
      <c r="E262" s="35"/>
      <c r="F262" s="198">
        <f>F263+F267+F272</f>
        <v>9078.38111</v>
      </c>
    </row>
    <row r="263" spans="1:6" s="195" customFormat="1" ht="26.25">
      <c r="A263" s="227" t="s">
        <v>464</v>
      </c>
      <c r="B263" s="35" t="s">
        <v>458</v>
      </c>
      <c r="C263" s="35" t="s">
        <v>300</v>
      </c>
      <c r="D263" s="35" t="s">
        <v>463</v>
      </c>
      <c r="E263" s="228" t="s">
        <v>308</v>
      </c>
      <c r="F263" s="198">
        <f>F264</f>
        <v>7502.772440000001</v>
      </c>
    </row>
    <row r="264" spans="1:6" s="195" customFormat="1" ht="15.75">
      <c r="A264" s="229" t="s">
        <v>465</v>
      </c>
      <c r="B264" s="35" t="s">
        <v>458</v>
      </c>
      <c r="C264" s="35" t="s">
        <v>300</v>
      </c>
      <c r="D264" s="35" t="s">
        <v>463</v>
      </c>
      <c r="E264" s="228" t="s">
        <v>408</v>
      </c>
      <c r="F264" s="198">
        <f>F265+F266</f>
        <v>7502.772440000001</v>
      </c>
    </row>
    <row r="265" spans="1:6" s="195" customFormat="1" ht="15" customHeight="1">
      <c r="A265" s="209" t="s">
        <v>311</v>
      </c>
      <c r="B265" s="35" t="s">
        <v>458</v>
      </c>
      <c r="C265" s="35" t="s">
        <v>300</v>
      </c>
      <c r="D265" s="35" t="s">
        <v>463</v>
      </c>
      <c r="E265" s="228" t="s">
        <v>409</v>
      </c>
      <c r="F265" s="198">
        <v>7450.17244</v>
      </c>
    </row>
    <row r="266" spans="1:6" s="195" customFormat="1" ht="15.75">
      <c r="A266" s="209" t="s">
        <v>318</v>
      </c>
      <c r="B266" s="35" t="s">
        <v>458</v>
      </c>
      <c r="C266" s="35" t="s">
        <v>300</v>
      </c>
      <c r="D266" s="35" t="s">
        <v>463</v>
      </c>
      <c r="E266" s="228" t="s">
        <v>410</v>
      </c>
      <c r="F266" s="198">
        <v>52.6</v>
      </c>
    </row>
    <row r="267" spans="1:6" s="195" customFormat="1" ht="15.75">
      <c r="A267" s="199" t="s">
        <v>320</v>
      </c>
      <c r="B267" s="35" t="s">
        <v>458</v>
      </c>
      <c r="C267" s="35" t="s">
        <v>300</v>
      </c>
      <c r="D267" s="35" t="s">
        <v>463</v>
      </c>
      <c r="E267" s="228" t="s">
        <v>321</v>
      </c>
      <c r="F267" s="198">
        <f>F268</f>
        <v>1460.71063</v>
      </c>
    </row>
    <row r="268" spans="1:6" s="195" customFormat="1" ht="15" customHeight="1">
      <c r="A268" s="199" t="s">
        <v>322</v>
      </c>
      <c r="B268" s="35" t="s">
        <v>458</v>
      </c>
      <c r="C268" s="35" t="s">
        <v>300</v>
      </c>
      <c r="D268" s="35" t="s">
        <v>463</v>
      </c>
      <c r="E268" s="228" t="s">
        <v>323</v>
      </c>
      <c r="F268" s="198">
        <f>F269+F270+F271</f>
        <v>1460.71063</v>
      </c>
    </row>
    <row r="269" spans="1:6" s="195" customFormat="1" ht="25.5" customHeight="1" hidden="1">
      <c r="A269" s="227" t="s">
        <v>466</v>
      </c>
      <c r="B269" s="35" t="s">
        <v>458</v>
      </c>
      <c r="C269" s="35" t="s">
        <v>300</v>
      </c>
      <c r="D269" s="35" t="s">
        <v>463</v>
      </c>
      <c r="E269" s="228" t="s">
        <v>325</v>
      </c>
      <c r="F269" s="198"/>
    </row>
    <row r="270" spans="1:6" s="195" customFormat="1" ht="26.25" hidden="1">
      <c r="A270" s="227" t="s">
        <v>467</v>
      </c>
      <c r="B270" s="35" t="s">
        <v>458</v>
      </c>
      <c r="C270" s="35" t="s">
        <v>300</v>
      </c>
      <c r="D270" s="35" t="s">
        <v>463</v>
      </c>
      <c r="E270" s="228" t="s">
        <v>412</v>
      </c>
      <c r="F270" s="198"/>
    </row>
    <row r="271" spans="1:6" s="195" customFormat="1" ht="15.75">
      <c r="A271" s="199" t="s">
        <v>326</v>
      </c>
      <c r="B271" s="35" t="s">
        <v>458</v>
      </c>
      <c r="C271" s="35" t="s">
        <v>300</v>
      </c>
      <c r="D271" s="35" t="s">
        <v>463</v>
      </c>
      <c r="E271" s="228" t="s">
        <v>327</v>
      </c>
      <c r="F271" s="198">
        <v>1460.71063</v>
      </c>
    </row>
    <row r="272" spans="1:6" s="195" customFormat="1" ht="15" customHeight="1">
      <c r="A272" s="209" t="s">
        <v>328</v>
      </c>
      <c r="B272" s="35" t="s">
        <v>458</v>
      </c>
      <c r="C272" s="35" t="s">
        <v>300</v>
      </c>
      <c r="D272" s="35" t="s">
        <v>463</v>
      </c>
      <c r="E272" s="228" t="s">
        <v>329</v>
      </c>
      <c r="F272" s="198">
        <f>F275+F273</f>
        <v>114.89804000000001</v>
      </c>
    </row>
    <row r="273" spans="1:6" s="195" customFormat="1" ht="15.75">
      <c r="A273" s="204" t="s">
        <v>330</v>
      </c>
      <c r="B273" s="35" t="s">
        <v>458</v>
      </c>
      <c r="C273" s="35" t="s">
        <v>300</v>
      </c>
      <c r="D273" s="35" t="s">
        <v>463</v>
      </c>
      <c r="E273" s="228" t="s">
        <v>331</v>
      </c>
      <c r="F273" s="198">
        <f>F274</f>
        <v>5.97968</v>
      </c>
    </row>
    <row r="274" spans="1:6" s="195" customFormat="1" ht="63.75">
      <c r="A274" s="204" t="s">
        <v>332</v>
      </c>
      <c r="B274" s="35" t="s">
        <v>458</v>
      </c>
      <c r="C274" s="35" t="s">
        <v>300</v>
      </c>
      <c r="D274" s="35" t="s">
        <v>463</v>
      </c>
      <c r="E274" s="228" t="s">
        <v>333</v>
      </c>
      <c r="F274" s="198">
        <v>5.97968</v>
      </c>
    </row>
    <row r="275" spans="1:6" s="195" customFormat="1" ht="15.75">
      <c r="A275" s="204" t="s">
        <v>334</v>
      </c>
      <c r="B275" s="35" t="s">
        <v>458</v>
      </c>
      <c r="C275" s="35" t="s">
        <v>300</v>
      </c>
      <c r="D275" s="35" t="s">
        <v>463</v>
      </c>
      <c r="E275" s="228" t="s">
        <v>335</v>
      </c>
      <c r="F275" s="198">
        <f>F276+F277</f>
        <v>108.91836</v>
      </c>
    </row>
    <row r="276" spans="1:6" s="195" customFormat="1" ht="18" customHeight="1">
      <c r="A276" s="208" t="s">
        <v>336</v>
      </c>
      <c r="B276" s="35" t="s">
        <v>458</v>
      </c>
      <c r="C276" s="35" t="s">
        <v>300</v>
      </c>
      <c r="D276" s="35" t="s">
        <v>463</v>
      </c>
      <c r="E276" s="228" t="s">
        <v>337</v>
      </c>
      <c r="F276" s="198">
        <v>0.534</v>
      </c>
    </row>
    <row r="277" spans="1:6" s="195" customFormat="1" ht="15.75">
      <c r="A277" s="204" t="s">
        <v>338</v>
      </c>
      <c r="B277" s="35" t="s">
        <v>458</v>
      </c>
      <c r="C277" s="35" t="s">
        <v>300</v>
      </c>
      <c r="D277" s="35" t="s">
        <v>463</v>
      </c>
      <c r="E277" s="228" t="s">
        <v>339</v>
      </c>
      <c r="F277" s="198">
        <v>108.38436</v>
      </c>
    </row>
    <row r="278" spans="1:6" s="195" customFormat="1" ht="56.25" customHeight="1" hidden="1">
      <c r="A278" s="170" t="s">
        <v>468</v>
      </c>
      <c r="B278" s="35" t="s">
        <v>458</v>
      </c>
      <c r="C278" s="35" t="s">
        <v>300</v>
      </c>
      <c r="D278" s="35" t="s">
        <v>469</v>
      </c>
      <c r="E278" s="207"/>
      <c r="F278" s="198">
        <f>F279</f>
        <v>0</v>
      </c>
    </row>
    <row r="279" spans="1:6" s="195" customFormat="1" ht="15.75" hidden="1">
      <c r="A279" s="199" t="s">
        <v>320</v>
      </c>
      <c r="B279" s="35" t="s">
        <v>458</v>
      </c>
      <c r="C279" s="35" t="s">
        <v>300</v>
      </c>
      <c r="D279" s="35" t="s">
        <v>469</v>
      </c>
      <c r="E279" s="207" t="s">
        <v>321</v>
      </c>
      <c r="F279" s="198">
        <f>F280</f>
        <v>0</v>
      </c>
    </row>
    <row r="280" spans="1:6" s="195" customFormat="1" ht="15.75" hidden="1">
      <c r="A280" s="199" t="s">
        <v>322</v>
      </c>
      <c r="B280" s="35" t="s">
        <v>458</v>
      </c>
      <c r="C280" s="35" t="s">
        <v>300</v>
      </c>
      <c r="D280" s="35" t="s">
        <v>469</v>
      </c>
      <c r="E280" s="207" t="s">
        <v>323</v>
      </c>
      <c r="F280" s="198">
        <f>F281</f>
        <v>0</v>
      </c>
    </row>
    <row r="281" spans="1:6" s="195" customFormat="1" ht="26.25" hidden="1">
      <c r="A281" s="227" t="s">
        <v>467</v>
      </c>
      <c r="B281" s="35" t="s">
        <v>458</v>
      </c>
      <c r="C281" s="35" t="s">
        <v>300</v>
      </c>
      <c r="D281" s="35" t="s">
        <v>469</v>
      </c>
      <c r="E281" s="207" t="s">
        <v>412</v>
      </c>
      <c r="F281" s="198"/>
    </row>
    <row r="282" spans="1:6" s="195" customFormat="1" ht="15.75" hidden="1">
      <c r="A282" s="197" t="s">
        <v>365</v>
      </c>
      <c r="B282" s="35" t="s">
        <v>458</v>
      </c>
      <c r="C282" s="35" t="s">
        <v>300</v>
      </c>
      <c r="D282" s="200" t="s">
        <v>366</v>
      </c>
      <c r="E282" s="207"/>
      <c r="F282" s="198">
        <f>F283</f>
        <v>0</v>
      </c>
    </row>
    <row r="283" spans="1:6" s="195" customFormat="1" ht="26.25" hidden="1">
      <c r="A283" s="208" t="s">
        <v>367</v>
      </c>
      <c r="B283" s="35" t="s">
        <v>458</v>
      </c>
      <c r="C283" s="35" t="s">
        <v>300</v>
      </c>
      <c r="D283" s="200" t="s">
        <v>368</v>
      </c>
      <c r="E283" s="207"/>
      <c r="F283" s="198">
        <f>F284</f>
        <v>0</v>
      </c>
    </row>
    <row r="284" spans="1:6" s="195" customFormat="1" ht="15.75" hidden="1">
      <c r="A284" s="209" t="s">
        <v>320</v>
      </c>
      <c r="B284" s="35" t="s">
        <v>458</v>
      </c>
      <c r="C284" s="35" t="s">
        <v>300</v>
      </c>
      <c r="D284" s="200" t="s">
        <v>368</v>
      </c>
      <c r="E284" s="207" t="s">
        <v>321</v>
      </c>
      <c r="F284" s="198">
        <f>F285</f>
        <v>0</v>
      </c>
    </row>
    <row r="285" spans="1:6" s="195" customFormat="1" ht="15.75" hidden="1">
      <c r="A285" s="209" t="s">
        <v>369</v>
      </c>
      <c r="B285" s="35" t="s">
        <v>458</v>
      </c>
      <c r="C285" s="35" t="s">
        <v>300</v>
      </c>
      <c r="D285" s="200" t="s">
        <v>368</v>
      </c>
      <c r="E285" s="207" t="s">
        <v>323</v>
      </c>
      <c r="F285" s="198">
        <f>F286</f>
        <v>0</v>
      </c>
    </row>
    <row r="286" spans="1:6" s="195" customFormat="1" ht="15.75" hidden="1">
      <c r="A286" s="208" t="s">
        <v>326</v>
      </c>
      <c r="B286" s="35" t="s">
        <v>458</v>
      </c>
      <c r="C286" s="35" t="s">
        <v>300</v>
      </c>
      <c r="D286" s="200" t="s">
        <v>368</v>
      </c>
      <c r="E286" s="207" t="s">
        <v>327</v>
      </c>
      <c r="F286" s="198"/>
    </row>
    <row r="287" spans="1:6" s="195" customFormat="1" ht="15.75">
      <c r="A287" s="213" t="s">
        <v>470</v>
      </c>
      <c r="B287" s="193" t="s">
        <v>458</v>
      </c>
      <c r="C287" s="193" t="s">
        <v>302</v>
      </c>
      <c r="D287" s="193"/>
      <c r="E287" s="193"/>
      <c r="F287" s="190">
        <f>F288+F319+F365+F375+F342+F353+F336+F347</f>
        <v>37620.21597999999</v>
      </c>
    </row>
    <row r="288" spans="1:6" s="195" customFormat="1" ht="20.25" customHeight="1">
      <c r="A288" s="204" t="s">
        <v>471</v>
      </c>
      <c r="B288" s="35" t="s">
        <v>458</v>
      </c>
      <c r="C288" s="35" t="s">
        <v>302</v>
      </c>
      <c r="D288" s="35" t="s">
        <v>472</v>
      </c>
      <c r="E288" s="35"/>
      <c r="F288" s="198">
        <f>F289+F314+F305+F310</f>
        <v>5050.16735</v>
      </c>
    </row>
    <row r="289" spans="1:6" s="195" customFormat="1" ht="15.75" customHeight="1">
      <c r="A289" s="226" t="s">
        <v>462</v>
      </c>
      <c r="B289" s="35" t="s">
        <v>458</v>
      </c>
      <c r="C289" s="35" t="s">
        <v>302</v>
      </c>
      <c r="D289" s="35" t="s">
        <v>473</v>
      </c>
      <c r="E289" s="35"/>
      <c r="F289" s="198">
        <f>F294+F299</f>
        <v>4309.04777</v>
      </c>
    </row>
    <row r="290" spans="1:6" s="195" customFormat="1" ht="26.25" hidden="1">
      <c r="A290" s="227" t="s">
        <v>464</v>
      </c>
      <c r="B290" s="35" t="s">
        <v>458</v>
      </c>
      <c r="C290" s="35" t="s">
        <v>302</v>
      </c>
      <c r="D290" s="35" t="s">
        <v>473</v>
      </c>
      <c r="E290" s="228" t="s">
        <v>308</v>
      </c>
      <c r="F290" s="198">
        <f>F291</f>
        <v>0</v>
      </c>
    </row>
    <row r="291" spans="1:6" s="195" customFormat="1" ht="15.75" hidden="1">
      <c r="A291" s="229" t="s">
        <v>465</v>
      </c>
      <c r="B291" s="35" t="s">
        <v>458</v>
      </c>
      <c r="C291" s="35" t="s">
        <v>302</v>
      </c>
      <c r="D291" s="35" t="s">
        <v>473</v>
      </c>
      <c r="E291" s="228" t="s">
        <v>408</v>
      </c>
      <c r="F291" s="198">
        <f>F292+F293</f>
        <v>0</v>
      </c>
    </row>
    <row r="292" spans="1:6" s="195" customFormat="1" ht="15.75" hidden="1">
      <c r="A292" s="209" t="s">
        <v>311</v>
      </c>
      <c r="B292" s="35" t="s">
        <v>458</v>
      </c>
      <c r="C292" s="35" t="s">
        <v>302</v>
      </c>
      <c r="D292" s="35" t="s">
        <v>473</v>
      </c>
      <c r="E292" s="228" t="s">
        <v>409</v>
      </c>
      <c r="F292" s="198"/>
    </row>
    <row r="293" spans="1:6" s="195" customFormat="1" ht="15.75" hidden="1">
      <c r="A293" s="209" t="s">
        <v>318</v>
      </c>
      <c r="B293" s="35" t="s">
        <v>458</v>
      </c>
      <c r="C293" s="35" t="s">
        <v>302</v>
      </c>
      <c r="D293" s="35" t="s">
        <v>473</v>
      </c>
      <c r="E293" s="228" t="s">
        <v>410</v>
      </c>
      <c r="F293" s="198"/>
    </row>
    <row r="294" spans="1:6" s="195" customFormat="1" ht="15.75">
      <c r="A294" s="199" t="s">
        <v>320</v>
      </c>
      <c r="B294" s="35" t="s">
        <v>458</v>
      </c>
      <c r="C294" s="35" t="s">
        <v>302</v>
      </c>
      <c r="D294" s="35" t="s">
        <v>473</v>
      </c>
      <c r="E294" s="228" t="s">
        <v>321</v>
      </c>
      <c r="F294" s="198">
        <f>F295</f>
        <v>4260.69682</v>
      </c>
    </row>
    <row r="295" spans="1:6" s="195" customFormat="1" ht="15.75">
      <c r="A295" s="199" t="s">
        <v>322</v>
      </c>
      <c r="B295" s="35" t="s">
        <v>458</v>
      </c>
      <c r="C295" s="35" t="s">
        <v>302</v>
      </c>
      <c r="D295" s="35" t="s">
        <v>473</v>
      </c>
      <c r="E295" s="228" t="s">
        <v>323</v>
      </c>
      <c r="F295" s="198">
        <f>F296+F297+F298</f>
        <v>4260.69682</v>
      </c>
    </row>
    <row r="296" spans="1:6" s="195" customFormat="1" ht="25.5" customHeight="1" hidden="1">
      <c r="A296" s="227" t="s">
        <v>466</v>
      </c>
      <c r="B296" s="35" t="s">
        <v>458</v>
      </c>
      <c r="C296" s="35" t="s">
        <v>302</v>
      </c>
      <c r="D296" s="35" t="s">
        <v>473</v>
      </c>
      <c r="E296" s="228" t="s">
        <v>325</v>
      </c>
      <c r="F296" s="198"/>
    </row>
    <row r="297" spans="1:6" s="195" customFormat="1" ht="26.25" hidden="1">
      <c r="A297" s="227" t="s">
        <v>467</v>
      </c>
      <c r="B297" s="35" t="s">
        <v>458</v>
      </c>
      <c r="C297" s="35" t="s">
        <v>302</v>
      </c>
      <c r="D297" s="35" t="s">
        <v>473</v>
      </c>
      <c r="E297" s="228" t="s">
        <v>412</v>
      </c>
      <c r="F297" s="198"/>
    </row>
    <row r="298" spans="1:6" s="195" customFormat="1" ht="15.75">
      <c r="A298" s="199" t="s">
        <v>326</v>
      </c>
      <c r="B298" s="35" t="s">
        <v>458</v>
      </c>
      <c r="C298" s="35" t="s">
        <v>302</v>
      </c>
      <c r="D298" s="35" t="s">
        <v>473</v>
      </c>
      <c r="E298" s="228" t="s">
        <v>327</v>
      </c>
      <c r="F298" s="198">
        <v>4260.69682</v>
      </c>
    </row>
    <row r="299" spans="1:6" s="195" customFormat="1" ht="15.75">
      <c r="A299" s="209" t="s">
        <v>328</v>
      </c>
      <c r="B299" s="35" t="s">
        <v>458</v>
      </c>
      <c r="C299" s="35" t="s">
        <v>302</v>
      </c>
      <c r="D299" s="35" t="s">
        <v>473</v>
      </c>
      <c r="E299" s="228" t="s">
        <v>329</v>
      </c>
      <c r="F299" s="198">
        <f>F302+F300</f>
        <v>48.35095</v>
      </c>
    </row>
    <row r="300" spans="1:6" s="195" customFormat="1" ht="15.75">
      <c r="A300" s="204" t="s">
        <v>330</v>
      </c>
      <c r="B300" s="35" t="s">
        <v>458</v>
      </c>
      <c r="C300" s="35" t="s">
        <v>302</v>
      </c>
      <c r="D300" s="35" t="s">
        <v>473</v>
      </c>
      <c r="E300" s="228" t="s">
        <v>331</v>
      </c>
      <c r="F300" s="198">
        <f>F301</f>
        <v>8.49562</v>
      </c>
    </row>
    <row r="301" spans="1:6" s="195" customFormat="1" ht="63.75">
      <c r="A301" s="204" t="s">
        <v>332</v>
      </c>
      <c r="B301" s="35" t="s">
        <v>458</v>
      </c>
      <c r="C301" s="35" t="s">
        <v>302</v>
      </c>
      <c r="D301" s="35" t="s">
        <v>473</v>
      </c>
      <c r="E301" s="228" t="s">
        <v>333</v>
      </c>
      <c r="F301" s="198">
        <v>8.49562</v>
      </c>
    </row>
    <row r="302" spans="1:6" s="195" customFormat="1" ht="15.75">
      <c r="A302" s="204" t="s">
        <v>334</v>
      </c>
      <c r="B302" s="35" t="s">
        <v>458</v>
      </c>
      <c r="C302" s="35" t="s">
        <v>302</v>
      </c>
      <c r="D302" s="35" t="s">
        <v>473</v>
      </c>
      <c r="E302" s="228" t="s">
        <v>335</v>
      </c>
      <c r="F302" s="198">
        <f>F303+F304</f>
        <v>39.855329999999995</v>
      </c>
    </row>
    <row r="303" spans="1:6" s="195" customFormat="1" ht="15.75">
      <c r="A303" s="208" t="s">
        <v>336</v>
      </c>
      <c r="B303" s="35" t="s">
        <v>458</v>
      </c>
      <c r="C303" s="35" t="s">
        <v>302</v>
      </c>
      <c r="D303" s="35" t="s">
        <v>473</v>
      </c>
      <c r="E303" s="228" t="s">
        <v>337</v>
      </c>
      <c r="F303" s="198">
        <v>5.84</v>
      </c>
    </row>
    <row r="304" spans="1:6" s="195" customFormat="1" ht="15" customHeight="1">
      <c r="A304" s="204" t="s">
        <v>338</v>
      </c>
      <c r="B304" s="35" t="s">
        <v>458</v>
      </c>
      <c r="C304" s="35" t="s">
        <v>302</v>
      </c>
      <c r="D304" s="35" t="s">
        <v>473</v>
      </c>
      <c r="E304" s="228" t="s">
        <v>339</v>
      </c>
      <c r="F304" s="198">
        <v>34.01533</v>
      </c>
    </row>
    <row r="305" spans="1:6" s="195" customFormat="1" ht="51.75" hidden="1">
      <c r="A305" s="226" t="s">
        <v>474</v>
      </c>
      <c r="B305" s="35" t="s">
        <v>458</v>
      </c>
      <c r="C305" s="35" t="s">
        <v>302</v>
      </c>
      <c r="D305" s="35" t="s">
        <v>475</v>
      </c>
      <c r="E305" s="228"/>
      <c r="F305" s="198">
        <f>F306</f>
        <v>0</v>
      </c>
    </row>
    <row r="306" spans="1:6" s="195" customFormat="1" ht="15.75" hidden="1">
      <c r="A306" s="199" t="s">
        <v>320</v>
      </c>
      <c r="B306" s="35" t="s">
        <v>458</v>
      </c>
      <c r="C306" s="35" t="s">
        <v>302</v>
      </c>
      <c r="D306" s="35" t="s">
        <v>475</v>
      </c>
      <c r="E306" s="228" t="s">
        <v>321</v>
      </c>
      <c r="F306" s="198">
        <f>F307</f>
        <v>0</v>
      </c>
    </row>
    <row r="307" spans="1:6" s="195" customFormat="1" ht="15.75" hidden="1">
      <c r="A307" s="199" t="s">
        <v>322</v>
      </c>
      <c r="B307" s="35" t="s">
        <v>458</v>
      </c>
      <c r="C307" s="35" t="s">
        <v>302</v>
      </c>
      <c r="D307" s="35" t="s">
        <v>475</v>
      </c>
      <c r="E307" s="228" t="s">
        <v>323</v>
      </c>
      <c r="F307" s="198">
        <f>F308+F309</f>
        <v>0</v>
      </c>
    </row>
    <row r="308" spans="1:6" s="195" customFormat="1" ht="26.25" hidden="1">
      <c r="A308" s="227" t="s">
        <v>467</v>
      </c>
      <c r="B308" s="35" t="s">
        <v>458</v>
      </c>
      <c r="C308" s="35" t="s">
        <v>302</v>
      </c>
      <c r="D308" s="35" t="s">
        <v>475</v>
      </c>
      <c r="E308" s="228" t="s">
        <v>412</v>
      </c>
      <c r="F308" s="198"/>
    </row>
    <row r="309" spans="1:6" s="195" customFormat="1" ht="15.75" hidden="1">
      <c r="A309" s="199" t="s">
        <v>326</v>
      </c>
      <c r="B309" s="35" t="s">
        <v>458</v>
      </c>
      <c r="C309" s="35" t="s">
        <v>302</v>
      </c>
      <c r="D309" s="35" t="s">
        <v>475</v>
      </c>
      <c r="E309" s="228" t="s">
        <v>327</v>
      </c>
      <c r="F309" s="198"/>
    </row>
    <row r="310" spans="1:6" s="195" customFormat="1" ht="64.5" hidden="1">
      <c r="A310" s="226" t="s">
        <v>476</v>
      </c>
      <c r="B310" s="35" t="s">
        <v>458</v>
      </c>
      <c r="C310" s="35" t="s">
        <v>302</v>
      </c>
      <c r="D310" s="35" t="s">
        <v>477</v>
      </c>
      <c r="E310" s="228"/>
      <c r="F310" s="198">
        <f>F311</f>
        <v>0</v>
      </c>
    </row>
    <row r="311" spans="1:6" s="195" customFormat="1" ht="15.75" hidden="1">
      <c r="A311" s="199" t="s">
        <v>320</v>
      </c>
      <c r="B311" s="35" t="s">
        <v>458</v>
      </c>
      <c r="C311" s="35" t="s">
        <v>302</v>
      </c>
      <c r="D311" s="35" t="s">
        <v>477</v>
      </c>
      <c r="E311" s="228" t="s">
        <v>321</v>
      </c>
      <c r="F311" s="198">
        <f>F312</f>
        <v>0</v>
      </c>
    </row>
    <row r="312" spans="1:6" s="195" customFormat="1" ht="15.75" hidden="1">
      <c r="A312" s="199" t="s">
        <v>322</v>
      </c>
      <c r="B312" s="35" t="s">
        <v>458</v>
      </c>
      <c r="C312" s="35" t="s">
        <v>302</v>
      </c>
      <c r="D312" s="35" t="s">
        <v>477</v>
      </c>
      <c r="E312" s="228" t="s">
        <v>323</v>
      </c>
      <c r="F312" s="198">
        <f>F313</f>
        <v>0</v>
      </c>
    </row>
    <row r="313" spans="1:6" s="195" customFormat="1" ht="16.5" customHeight="1" hidden="1">
      <c r="A313" s="199" t="s">
        <v>326</v>
      </c>
      <c r="B313" s="35" t="s">
        <v>458</v>
      </c>
      <c r="C313" s="35" t="s">
        <v>302</v>
      </c>
      <c r="D313" s="35" t="s">
        <v>477</v>
      </c>
      <c r="E313" s="228" t="s">
        <v>327</v>
      </c>
      <c r="F313" s="198"/>
    </row>
    <row r="314" spans="1:6" s="195" customFormat="1" ht="39">
      <c r="A314" s="197" t="s">
        <v>478</v>
      </c>
      <c r="B314" s="35" t="s">
        <v>458</v>
      </c>
      <c r="C314" s="35" t="s">
        <v>302</v>
      </c>
      <c r="D314" s="35" t="s">
        <v>479</v>
      </c>
      <c r="E314" s="35"/>
      <c r="F314" s="198">
        <f>F315</f>
        <v>741.11958</v>
      </c>
    </row>
    <row r="315" spans="1:6" s="195" customFormat="1" ht="26.25">
      <c r="A315" s="227" t="s">
        <v>464</v>
      </c>
      <c r="B315" s="35" t="s">
        <v>458</v>
      </c>
      <c r="C315" s="35" t="s">
        <v>302</v>
      </c>
      <c r="D315" s="35" t="s">
        <v>479</v>
      </c>
      <c r="E315" s="230" t="s">
        <v>308</v>
      </c>
      <c r="F315" s="198">
        <f>F316</f>
        <v>741.11958</v>
      </c>
    </row>
    <row r="316" spans="1:6" s="195" customFormat="1" ht="15.75">
      <c r="A316" s="229" t="s">
        <v>465</v>
      </c>
      <c r="B316" s="35" t="s">
        <v>458</v>
      </c>
      <c r="C316" s="35" t="s">
        <v>302</v>
      </c>
      <c r="D316" s="35" t="s">
        <v>479</v>
      </c>
      <c r="E316" s="230" t="s">
        <v>408</v>
      </c>
      <c r="F316" s="198">
        <f>F318+F317</f>
        <v>741.11958</v>
      </c>
    </row>
    <row r="317" spans="1:6" s="195" customFormat="1" ht="15.75">
      <c r="A317" s="209" t="s">
        <v>311</v>
      </c>
      <c r="B317" s="35" t="s">
        <v>458</v>
      </c>
      <c r="C317" s="35" t="s">
        <v>302</v>
      </c>
      <c r="D317" s="35" t="s">
        <v>479</v>
      </c>
      <c r="E317" s="230" t="s">
        <v>409</v>
      </c>
      <c r="F317" s="198">
        <v>741.11958</v>
      </c>
    </row>
    <row r="318" spans="1:6" s="195" customFormat="1" ht="15.75">
      <c r="A318" s="231" t="s">
        <v>318</v>
      </c>
      <c r="B318" s="35" t="s">
        <v>458</v>
      </c>
      <c r="C318" s="35" t="s">
        <v>302</v>
      </c>
      <c r="D318" s="35" t="s">
        <v>479</v>
      </c>
      <c r="E318" s="228" t="s">
        <v>410</v>
      </c>
      <c r="F318" s="198"/>
    </row>
    <row r="319" spans="1:6" s="195" customFormat="1" ht="15.75">
      <c r="A319" s="197" t="s">
        <v>480</v>
      </c>
      <c r="B319" s="35" t="s">
        <v>458</v>
      </c>
      <c r="C319" s="35" t="s">
        <v>302</v>
      </c>
      <c r="D319" s="35" t="s">
        <v>481</v>
      </c>
      <c r="E319" s="35"/>
      <c r="F319" s="198">
        <f>F320</f>
        <v>4983.89668</v>
      </c>
    </row>
    <row r="320" spans="1:6" s="195" customFormat="1" ht="18" customHeight="1">
      <c r="A320" s="226" t="s">
        <v>462</v>
      </c>
      <c r="B320" s="35" t="s">
        <v>458</v>
      </c>
      <c r="C320" s="35" t="s">
        <v>302</v>
      </c>
      <c r="D320" s="35" t="s">
        <v>482</v>
      </c>
      <c r="E320" s="35"/>
      <c r="F320" s="198">
        <f>F321+F325+F330</f>
        <v>4983.89668</v>
      </c>
    </row>
    <row r="321" spans="1:6" s="195" customFormat="1" ht="26.25">
      <c r="A321" s="227" t="s">
        <v>464</v>
      </c>
      <c r="B321" s="35" t="s">
        <v>458</v>
      </c>
      <c r="C321" s="35" t="s">
        <v>302</v>
      </c>
      <c r="D321" s="35" t="s">
        <v>482</v>
      </c>
      <c r="E321" s="228" t="s">
        <v>308</v>
      </c>
      <c r="F321" s="198">
        <f>F322</f>
        <v>4581.67232</v>
      </c>
    </row>
    <row r="322" spans="1:6" s="195" customFormat="1" ht="15.75">
      <c r="A322" s="229" t="s">
        <v>465</v>
      </c>
      <c r="B322" s="35" t="s">
        <v>458</v>
      </c>
      <c r="C322" s="35" t="s">
        <v>302</v>
      </c>
      <c r="D322" s="35" t="s">
        <v>482</v>
      </c>
      <c r="E322" s="228" t="s">
        <v>408</v>
      </c>
      <c r="F322" s="198">
        <f>F323+F324</f>
        <v>4581.67232</v>
      </c>
    </row>
    <row r="323" spans="1:6" s="195" customFormat="1" ht="15.75">
      <c r="A323" s="209" t="s">
        <v>311</v>
      </c>
      <c r="B323" s="35" t="s">
        <v>458</v>
      </c>
      <c r="C323" s="35" t="s">
        <v>302</v>
      </c>
      <c r="D323" s="35" t="s">
        <v>482</v>
      </c>
      <c r="E323" s="228" t="s">
        <v>409</v>
      </c>
      <c r="F323" s="198">
        <v>4565.51232</v>
      </c>
    </row>
    <row r="324" spans="1:6" s="195" customFormat="1" ht="15.75">
      <c r="A324" s="209" t="s">
        <v>318</v>
      </c>
      <c r="B324" s="35" t="s">
        <v>458</v>
      </c>
      <c r="C324" s="35" t="s">
        <v>302</v>
      </c>
      <c r="D324" s="35" t="s">
        <v>482</v>
      </c>
      <c r="E324" s="228" t="s">
        <v>410</v>
      </c>
      <c r="F324" s="198">
        <v>16.16</v>
      </c>
    </row>
    <row r="325" spans="1:6" s="195" customFormat="1" ht="15.75">
      <c r="A325" s="199" t="s">
        <v>320</v>
      </c>
      <c r="B325" s="35" t="s">
        <v>458</v>
      </c>
      <c r="C325" s="35" t="s">
        <v>302</v>
      </c>
      <c r="D325" s="35" t="s">
        <v>482</v>
      </c>
      <c r="E325" s="228" t="s">
        <v>321</v>
      </c>
      <c r="F325" s="198">
        <f>F326</f>
        <v>348.63504</v>
      </c>
    </row>
    <row r="326" spans="1:6" s="195" customFormat="1" ht="15.75">
      <c r="A326" s="199" t="s">
        <v>322</v>
      </c>
      <c r="B326" s="35" t="s">
        <v>458</v>
      </c>
      <c r="C326" s="35" t="s">
        <v>302</v>
      </c>
      <c r="D326" s="35" t="s">
        <v>482</v>
      </c>
      <c r="E326" s="228" t="s">
        <v>323</v>
      </c>
      <c r="F326" s="198">
        <f>F327+F328+F329</f>
        <v>348.63504</v>
      </c>
    </row>
    <row r="327" spans="1:6" s="195" customFormat="1" ht="25.5" customHeight="1">
      <c r="A327" s="227" t="s">
        <v>466</v>
      </c>
      <c r="B327" s="35" t="s">
        <v>458</v>
      </c>
      <c r="C327" s="35" t="s">
        <v>302</v>
      </c>
      <c r="D327" s="35" t="s">
        <v>482</v>
      </c>
      <c r="E327" s="228" t="s">
        <v>325</v>
      </c>
      <c r="F327" s="198">
        <v>18.5</v>
      </c>
    </row>
    <row r="328" spans="1:6" s="195" customFormat="1" ht="26.25" hidden="1">
      <c r="A328" s="227" t="s">
        <v>467</v>
      </c>
      <c r="B328" s="35" t="s">
        <v>458</v>
      </c>
      <c r="C328" s="35" t="s">
        <v>302</v>
      </c>
      <c r="D328" s="35" t="s">
        <v>482</v>
      </c>
      <c r="E328" s="228" t="s">
        <v>412</v>
      </c>
      <c r="F328" s="198"/>
    </row>
    <row r="329" spans="1:6" s="195" customFormat="1" ht="15.75">
      <c r="A329" s="199" t="s">
        <v>326</v>
      </c>
      <c r="B329" s="35" t="s">
        <v>458</v>
      </c>
      <c r="C329" s="35" t="s">
        <v>302</v>
      </c>
      <c r="D329" s="35" t="s">
        <v>482</v>
      </c>
      <c r="E329" s="228" t="s">
        <v>327</v>
      </c>
      <c r="F329" s="198">
        <v>330.13504</v>
      </c>
    </row>
    <row r="330" spans="1:6" s="195" customFormat="1" ht="15.75">
      <c r="A330" s="209" t="s">
        <v>328</v>
      </c>
      <c r="B330" s="35" t="s">
        <v>458</v>
      </c>
      <c r="C330" s="35" t="s">
        <v>302</v>
      </c>
      <c r="D330" s="35" t="s">
        <v>482</v>
      </c>
      <c r="E330" s="228" t="s">
        <v>329</v>
      </c>
      <c r="F330" s="198">
        <f>F331+F333</f>
        <v>53.58932000000001</v>
      </c>
    </row>
    <row r="331" spans="1:6" s="195" customFormat="1" ht="15.75">
      <c r="A331" s="204" t="s">
        <v>330</v>
      </c>
      <c r="B331" s="35" t="s">
        <v>458</v>
      </c>
      <c r="C331" s="35" t="s">
        <v>302</v>
      </c>
      <c r="D331" s="35" t="s">
        <v>482</v>
      </c>
      <c r="E331" s="228" t="s">
        <v>331</v>
      </c>
      <c r="F331" s="198">
        <f>F332</f>
        <v>0.2</v>
      </c>
    </row>
    <row r="332" spans="1:6" s="195" customFormat="1" ht="63.75">
      <c r="A332" s="204" t="s">
        <v>332</v>
      </c>
      <c r="B332" s="35" t="s">
        <v>458</v>
      </c>
      <c r="C332" s="35" t="s">
        <v>302</v>
      </c>
      <c r="D332" s="35" t="s">
        <v>482</v>
      </c>
      <c r="E332" s="228" t="s">
        <v>333</v>
      </c>
      <c r="F332" s="198">
        <v>0.2</v>
      </c>
    </row>
    <row r="333" spans="1:6" s="195" customFormat="1" ht="15.75">
      <c r="A333" s="204" t="s">
        <v>334</v>
      </c>
      <c r="B333" s="35" t="s">
        <v>458</v>
      </c>
      <c r="C333" s="35" t="s">
        <v>302</v>
      </c>
      <c r="D333" s="35" t="s">
        <v>482</v>
      </c>
      <c r="E333" s="228" t="s">
        <v>335</v>
      </c>
      <c r="F333" s="198">
        <f>F334+F335</f>
        <v>53.389320000000005</v>
      </c>
    </row>
    <row r="334" spans="1:6" s="195" customFormat="1" ht="15.75">
      <c r="A334" s="208" t="s">
        <v>336</v>
      </c>
      <c r="B334" s="35" t="s">
        <v>458</v>
      </c>
      <c r="C334" s="35" t="s">
        <v>302</v>
      </c>
      <c r="D334" s="35" t="s">
        <v>482</v>
      </c>
      <c r="E334" s="228" t="s">
        <v>337</v>
      </c>
      <c r="F334" s="198">
        <v>2.572</v>
      </c>
    </row>
    <row r="335" spans="1:6" s="195" customFormat="1" ht="14.25" customHeight="1">
      <c r="A335" s="204" t="s">
        <v>338</v>
      </c>
      <c r="B335" s="35" t="s">
        <v>458</v>
      </c>
      <c r="C335" s="35" t="s">
        <v>302</v>
      </c>
      <c r="D335" s="35" t="s">
        <v>482</v>
      </c>
      <c r="E335" s="228" t="s">
        <v>339</v>
      </c>
      <c r="F335" s="198">
        <v>50.81732</v>
      </c>
    </row>
    <row r="336" spans="1:6" s="195" customFormat="1" ht="15.75" hidden="1">
      <c r="A336" s="197" t="s">
        <v>483</v>
      </c>
      <c r="B336" s="35" t="s">
        <v>458</v>
      </c>
      <c r="C336" s="35" t="s">
        <v>302</v>
      </c>
      <c r="D336" s="35" t="s">
        <v>484</v>
      </c>
      <c r="E336" s="214"/>
      <c r="F336" s="198">
        <f>F337</f>
        <v>0</v>
      </c>
    </row>
    <row r="337" spans="1:6" s="195" customFormat="1" ht="15.75" hidden="1">
      <c r="A337" s="197" t="s">
        <v>485</v>
      </c>
      <c r="B337" s="35" t="s">
        <v>458</v>
      </c>
      <c r="C337" s="35" t="s">
        <v>302</v>
      </c>
      <c r="D337" s="35" t="s">
        <v>486</v>
      </c>
      <c r="E337" s="214"/>
      <c r="F337" s="198">
        <f>F338</f>
        <v>0</v>
      </c>
    </row>
    <row r="338" spans="1:6" s="195" customFormat="1" ht="15.75" hidden="1">
      <c r="A338" s="199" t="s">
        <v>320</v>
      </c>
      <c r="B338" s="35" t="s">
        <v>458</v>
      </c>
      <c r="C338" s="35" t="s">
        <v>302</v>
      </c>
      <c r="D338" s="35" t="s">
        <v>486</v>
      </c>
      <c r="E338" s="214" t="s">
        <v>321</v>
      </c>
      <c r="F338" s="198">
        <f>F339</f>
        <v>0</v>
      </c>
    </row>
    <row r="339" spans="1:6" s="195" customFormat="1" ht="15.75" hidden="1">
      <c r="A339" s="199" t="s">
        <v>322</v>
      </c>
      <c r="B339" s="35" t="s">
        <v>458</v>
      </c>
      <c r="C339" s="35" t="s">
        <v>302</v>
      </c>
      <c r="D339" s="35" t="s">
        <v>486</v>
      </c>
      <c r="E339" s="214" t="s">
        <v>323</v>
      </c>
      <c r="F339" s="198">
        <f>F340+F341</f>
        <v>0</v>
      </c>
    </row>
    <row r="340" spans="1:6" s="195" customFormat="1" ht="26.25" hidden="1">
      <c r="A340" s="227" t="s">
        <v>467</v>
      </c>
      <c r="B340" s="35" t="s">
        <v>458</v>
      </c>
      <c r="C340" s="35" t="s">
        <v>302</v>
      </c>
      <c r="D340" s="35" t="s">
        <v>486</v>
      </c>
      <c r="E340" s="214" t="s">
        <v>412</v>
      </c>
      <c r="F340" s="198"/>
    </row>
    <row r="341" spans="1:6" s="195" customFormat="1" ht="15.75" hidden="1">
      <c r="A341" s="208" t="s">
        <v>326</v>
      </c>
      <c r="B341" s="35" t="s">
        <v>458</v>
      </c>
      <c r="C341" s="35" t="s">
        <v>302</v>
      </c>
      <c r="D341" s="35" t="s">
        <v>486</v>
      </c>
      <c r="E341" s="214" t="s">
        <v>327</v>
      </c>
      <c r="F341" s="198"/>
    </row>
    <row r="342" spans="1:6" s="195" customFormat="1" ht="15.75" hidden="1">
      <c r="A342" s="197" t="s">
        <v>487</v>
      </c>
      <c r="B342" s="35" t="s">
        <v>458</v>
      </c>
      <c r="C342" s="35" t="s">
        <v>302</v>
      </c>
      <c r="D342" s="35" t="s">
        <v>488</v>
      </c>
      <c r="E342" s="35"/>
      <c r="F342" s="198">
        <f>F343</f>
        <v>0</v>
      </c>
    </row>
    <row r="343" spans="1:6" s="195" customFormat="1" ht="15.75" hidden="1">
      <c r="A343" s="197" t="s">
        <v>489</v>
      </c>
      <c r="B343" s="35" t="s">
        <v>458</v>
      </c>
      <c r="C343" s="35" t="s">
        <v>302</v>
      </c>
      <c r="D343" s="35" t="s">
        <v>490</v>
      </c>
      <c r="E343" s="35"/>
      <c r="F343" s="198">
        <f>F344</f>
        <v>0</v>
      </c>
    </row>
    <row r="344" spans="1:6" s="195" customFormat="1" ht="26.25" hidden="1">
      <c r="A344" s="227" t="s">
        <v>464</v>
      </c>
      <c r="B344" s="35" t="s">
        <v>458</v>
      </c>
      <c r="C344" s="35" t="s">
        <v>302</v>
      </c>
      <c r="D344" s="35" t="s">
        <v>490</v>
      </c>
      <c r="E344" s="228" t="s">
        <v>308</v>
      </c>
      <c r="F344" s="198">
        <f>F345</f>
        <v>0</v>
      </c>
    </row>
    <row r="345" spans="1:6" s="195" customFormat="1" ht="15.75" hidden="1">
      <c r="A345" s="229" t="s">
        <v>465</v>
      </c>
      <c r="B345" s="35" t="s">
        <v>458</v>
      </c>
      <c r="C345" s="35" t="s">
        <v>302</v>
      </c>
      <c r="D345" s="35" t="s">
        <v>490</v>
      </c>
      <c r="E345" s="228" t="s">
        <v>408</v>
      </c>
      <c r="F345" s="198">
        <f>F346</f>
        <v>0</v>
      </c>
    </row>
    <row r="346" spans="1:6" s="195" customFormat="1" ht="15.75" hidden="1">
      <c r="A346" s="209" t="s">
        <v>311</v>
      </c>
      <c r="B346" s="35" t="s">
        <v>458</v>
      </c>
      <c r="C346" s="35" t="s">
        <v>302</v>
      </c>
      <c r="D346" s="35" t="s">
        <v>490</v>
      </c>
      <c r="E346" s="228" t="s">
        <v>409</v>
      </c>
      <c r="F346" s="198"/>
    </row>
    <row r="347" spans="1:6" s="195" customFormat="1" ht="15.75" hidden="1">
      <c r="A347" s="197" t="s">
        <v>347</v>
      </c>
      <c r="B347" s="35" t="s">
        <v>458</v>
      </c>
      <c r="C347" s="35" t="s">
        <v>302</v>
      </c>
      <c r="D347" s="35" t="s">
        <v>349</v>
      </c>
      <c r="E347" s="214"/>
      <c r="F347" s="198">
        <f>F348</f>
        <v>0</v>
      </c>
    </row>
    <row r="348" spans="1:6" s="195" customFormat="1" ht="51.75" hidden="1">
      <c r="A348" s="197" t="s">
        <v>491</v>
      </c>
      <c r="B348" s="35" t="s">
        <v>458</v>
      </c>
      <c r="C348" s="35" t="s">
        <v>302</v>
      </c>
      <c r="D348" s="35" t="s">
        <v>492</v>
      </c>
      <c r="E348" s="214"/>
      <c r="F348" s="198">
        <f>F349</f>
        <v>0</v>
      </c>
    </row>
    <row r="349" spans="1:6" s="195" customFormat="1" ht="26.25" hidden="1">
      <c r="A349" s="232" t="s">
        <v>493</v>
      </c>
      <c r="B349" s="35" t="s">
        <v>458</v>
      </c>
      <c r="C349" s="35" t="s">
        <v>302</v>
      </c>
      <c r="D349" s="35" t="s">
        <v>494</v>
      </c>
      <c r="E349" s="214"/>
      <c r="F349" s="198">
        <f>F350</f>
        <v>0</v>
      </c>
    </row>
    <row r="350" spans="1:6" s="195" customFormat="1" ht="26.25" hidden="1">
      <c r="A350" s="227" t="s">
        <v>464</v>
      </c>
      <c r="B350" s="35" t="s">
        <v>458</v>
      </c>
      <c r="C350" s="35" t="s">
        <v>302</v>
      </c>
      <c r="D350" s="35" t="s">
        <v>494</v>
      </c>
      <c r="E350" s="214" t="s">
        <v>308</v>
      </c>
      <c r="F350" s="198">
        <f>F351</f>
        <v>0</v>
      </c>
    </row>
    <row r="351" spans="1:6" s="195" customFormat="1" ht="15.75" hidden="1">
      <c r="A351" s="229" t="s">
        <v>465</v>
      </c>
      <c r="B351" s="35"/>
      <c r="C351" s="35"/>
      <c r="D351" s="35"/>
      <c r="E351" s="214" t="s">
        <v>408</v>
      </c>
      <c r="F351" s="198">
        <f>F352</f>
        <v>0</v>
      </c>
    </row>
    <row r="352" spans="1:6" s="195" customFormat="1" ht="15.75" hidden="1">
      <c r="A352" s="231" t="s">
        <v>318</v>
      </c>
      <c r="B352" s="35" t="s">
        <v>458</v>
      </c>
      <c r="C352" s="35" t="s">
        <v>302</v>
      </c>
      <c r="D352" s="35" t="s">
        <v>494</v>
      </c>
      <c r="E352" s="214" t="s">
        <v>410</v>
      </c>
      <c r="F352" s="198"/>
    </row>
    <row r="353" spans="1:6" s="195" customFormat="1" ht="15.75" hidden="1">
      <c r="A353" s="197" t="s">
        <v>495</v>
      </c>
      <c r="B353" s="35" t="s">
        <v>458</v>
      </c>
      <c r="C353" s="35" t="s">
        <v>302</v>
      </c>
      <c r="D353" s="35" t="s">
        <v>496</v>
      </c>
      <c r="E353" s="228"/>
      <c r="F353" s="198">
        <f>F354+F362</f>
        <v>0</v>
      </c>
    </row>
    <row r="354" spans="1:6" s="195" customFormat="1" ht="26.25" hidden="1">
      <c r="A354" s="197" t="s">
        <v>497</v>
      </c>
      <c r="B354" s="35" t="s">
        <v>458</v>
      </c>
      <c r="C354" s="35" t="s">
        <v>302</v>
      </c>
      <c r="D354" s="35" t="s">
        <v>498</v>
      </c>
      <c r="E354" s="35"/>
      <c r="F354" s="198">
        <f>F355+F356</f>
        <v>0</v>
      </c>
    </row>
    <row r="355" spans="1:6" s="195" customFormat="1" ht="26.25" hidden="1">
      <c r="A355" s="197" t="s">
        <v>499</v>
      </c>
      <c r="B355" s="35" t="s">
        <v>458</v>
      </c>
      <c r="C355" s="35" t="s">
        <v>302</v>
      </c>
      <c r="D355" s="35" t="s">
        <v>500</v>
      </c>
      <c r="E355" s="35"/>
      <c r="F355" s="198"/>
    </row>
    <row r="356" spans="1:6" s="195" customFormat="1" ht="26.25" hidden="1">
      <c r="A356" s="233" t="s">
        <v>501</v>
      </c>
      <c r="B356" s="35" t="s">
        <v>458</v>
      </c>
      <c r="C356" s="35" t="s">
        <v>302</v>
      </c>
      <c r="D356" s="35" t="s">
        <v>502</v>
      </c>
      <c r="E356" s="35"/>
      <c r="F356" s="198">
        <f>F357</f>
        <v>0</v>
      </c>
    </row>
    <row r="357" spans="1:6" s="195" customFormat="1" ht="15.75" hidden="1">
      <c r="A357" s="199" t="s">
        <v>320</v>
      </c>
      <c r="B357" s="35" t="s">
        <v>458</v>
      </c>
      <c r="C357" s="35" t="s">
        <v>302</v>
      </c>
      <c r="D357" s="35" t="s">
        <v>502</v>
      </c>
      <c r="E357" s="228" t="s">
        <v>321</v>
      </c>
      <c r="F357" s="198">
        <f>F358</f>
        <v>0</v>
      </c>
    </row>
    <row r="358" spans="1:6" s="195" customFormat="1" ht="15.75" hidden="1">
      <c r="A358" s="199" t="s">
        <v>322</v>
      </c>
      <c r="B358" s="35" t="s">
        <v>458</v>
      </c>
      <c r="C358" s="35" t="s">
        <v>302</v>
      </c>
      <c r="D358" s="35" t="s">
        <v>502</v>
      </c>
      <c r="E358" s="228" t="s">
        <v>323</v>
      </c>
      <c r="F358" s="198">
        <f>F359+F360+F361</f>
        <v>0</v>
      </c>
    </row>
    <row r="359" spans="1:6" s="195" customFormat="1" ht="26.25" hidden="1">
      <c r="A359" s="227" t="s">
        <v>466</v>
      </c>
      <c r="B359" s="35" t="s">
        <v>458</v>
      </c>
      <c r="C359" s="35" t="s">
        <v>302</v>
      </c>
      <c r="D359" s="35" t="s">
        <v>502</v>
      </c>
      <c r="E359" s="228" t="s">
        <v>325</v>
      </c>
      <c r="F359" s="198"/>
    </row>
    <row r="360" spans="1:6" s="195" customFormat="1" ht="26.25" hidden="1">
      <c r="A360" s="227" t="s">
        <v>467</v>
      </c>
      <c r="B360" s="35" t="s">
        <v>458</v>
      </c>
      <c r="C360" s="35" t="s">
        <v>302</v>
      </c>
      <c r="D360" s="35" t="s">
        <v>502</v>
      </c>
      <c r="E360" s="228" t="s">
        <v>412</v>
      </c>
      <c r="F360" s="198"/>
    </row>
    <row r="361" spans="1:6" s="195" customFormat="1" ht="15.75" hidden="1">
      <c r="A361" s="199" t="s">
        <v>326</v>
      </c>
      <c r="B361" s="35" t="s">
        <v>458</v>
      </c>
      <c r="C361" s="35" t="s">
        <v>302</v>
      </c>
      <c r="D361" s="35" t="s">
        <v>502</v>
      </c>
      <c r="E361" s="228" t="s">
        <v>327</v>
      </c>
      <c r="F361" s="198"/>
    </row>
    <row r="362" spans="1:6" s="195" customFormat="1" ht="51.75" hidden="1">
      <c r="A362" s="234" t="s">
        <v>503</v>
      </c>
      <c r="B362" s="35" t="s">
        <v>377</v>
      </c>
      <c r="C362" s="35" t="s">
        <v>504</v>
      </c>
      <c r="D362" s="35" t="s">
        <v>505</v>
      </c>
      <c r="E362" s="214"/>
      <c r="F362" s="198">
        <f>F363</f>
        <v>0</v>
      </c>
    </row>
    <row r="363" spans="1:6" s="195" customFormat="1" ht="15.75" hidden="1">
      <c r="A363" s="209" t="s">
        <v>320</v>
      </c>
      <c r="B363" s="35" t="s">
        <v>377</v>
      </c>
      <c r="C363" s="35" t="s">
        <v>504</v>
      </c>
      <c r="D363" s="35" t="s">
        <v>505</v>
      </c>
      <c r="E363" s="207" t="s">
        <v>321</v>
      </c>
      <c r="F363" s="198">
        <f>F364</f>
        <v>0</v>
      </c>
    </row>
    <row r="364" spans="1:6" s="195" customFormat="1" ht="15.75" hidden="1">
      <c r="A364" s="208" t="s">
        <v>326</v>
      </c>
      <c r="B364" s="35" t="s">
        <v>377</v>
      </c>
      <c r="C364" s="35" t="s">
        <v>504</v>
      </c>
      <c r="D364" s="35" t="s">
        <v>505</v>
      </c>
      <c r="E364" s="207" t="s">
        <v>327</v>
      </c>
      <c r="F364" s="198"/>
    </row>
    <row r="365" spans="1:6" ht="15.75">
      <c r="A365" s="235" t="s">
        <v>506</v>
      </c>
      <c r="B365" s="35" t="s">
        <v>377</v>
      </c>
      <c r="C365" s="35" t="s">
        <v>504</v>
      </c>
      <c r="D365" s="200" t="s">
        <v>507</v>
      </c>
      <c r="E365" s="35"/>
      <c r="F365" s="198">
        <f>F366</f>
        <v>27533.45195</v>
      </c>
    </row>
    <row r="366" spans="1:6" ht="38.25">
      <c r="A366" s="204" t="s">
        <v>508</v>
      </c>
      <c r="B366" s="35" t="s">
        <v>377</v>
      </c>
      <c r="C366" s="35" t="s">
        <v>504</v>
      </c>
      <c r="D366" s="200" t="s">
        <v>509</v>
      </c>
      <c r="E366" s="228"/>
      <c r="F366" s="198">
        <f>F367+F371</f>
        <v>27533.45195</v>
      </c>
    </row>
    <row r="367" spans="1:6" ht="26.25">
      <c r="A367" s="227" t="s">
        <v>464</v>
      </c>
      <c r="B367" s="35" t="s">
        <v>377</v>
      </c>
      <c r="C367" s="35" t="s">
        <v>504</v>
      </c>
      <c r="D367" s="200" t="s">
        <v>509</v>
      </c>
      <c r="E367" s="228" t="s">
        <v>308</v>
      </c>
      <c r="F367" s="198">
        <f>F368</f>
        <v>26919.2515</v>
      </c>
    </row>
    <row r="368" spans="1:6" ht="15.75">
      <c r="A368" s="229" t="s">
        <v>465</v>
      </c>
      <c r="B368" s="35" t="s">
        <v>377</v>
      </c>
      <c r="C368" s="35" t="s">
        <v>504</v>
      </c>
      <c r="D368" s="200" t="s">
        <v>509</v>
      </c>
      <c r="E368" s="228" t="s">
        <v>408</v>
      </c>
      <c r="F368" s="198">
        <f>F369+F370</f>
        <v>26919.2515</v>
      </c>
    </row>
    <row r="369" spans="1:6" ht="15.75">
      <c r="A369" s="209" t="s">
        <v>311</v>
      </c>
      <c r="B369" s="35" t="s">
        <v>377</v>
      </c>
      <c r="C369" s="35" t="s">
        <v>504</v>
      </c>
      <c r="D369" s="200" t="s">
        <v>509</v>
      </c>
      <c r="E369" s="228" t="s">
        <v>409</v>
      </c>
      <c r="F369" s="198">
        <v>26840.2515</v>
      </c>
    </row>
    <row r="370" spans="1:6" ht="15.75">
      <c r="A370" s="209" t="s">
        <v>318</v>
      </c>
      <c r="B370" s="35" t="s">
        <v>377</v>
      </c>
      <c r="C370" s="35" t="s">
        <v>504</v>
      </c>
      <c r="D370" s="200" t="s">
        <v>509</v>
      </c>
      <c r="E370" s="228" t="s">
        <v>410</v>
      </c>
      <c r="F370" s="198">
        <v>79</v>
      </c>
    </row>
    <row r="371" spans="1:6" ht="15.75">
      <c r="A371" s="209" t="s">
        <v>320</v>
      </c>
      <c r="B371" s="35" t="s">
        <v>377</v>
      </c>
      <c r="C371" s="35" t="s">
        <v>504</v>
      </c>
      <c r="D371" s="200" t="s">
        <v>509</v>
      </c>
      <c r="E371" s="228" t="s">
        <v>321</v>
      </c>
      <c r="F371" s="198">
        <f>F372</f>
        <v>614.20045</v>
      </c>
    </row>
    <row r="372" spans="1:6" ht="15.75">
      <c r="A372" s="209" t="s">
        <v>369</v>
      </c>
      <c r="B372" s="35" t="s">
        <v>377</v>
      </c>
      <c r="C372" s="35" t="s">
        <v>504</v>
      </c>
      <c r="D372" s="200" t="s">
        <v>509</v>
      </c>
      <c r="E372" s="228" t="s">
        <v>323</v>
      </c>
      <c r="F372" s="198">
        <f>F373+F374</f>
        <v>614.20045</v>
      </c>
    </row>
    <row r="373" spans="1:6" ht="26.25">
      <c r="A373" s="227" t="s">
        <v>466</v>
      </c>
      <c r="B373" s="35" t="s">
        <v>377</v>
      </c>
      <c r="C373" s="35" t="s">
        <v>504</v>
      </c>
      <c r="D373" s="200" t="s">
        <v>509</v>
      </c>
      <c r="E373" s="228" t="s">
        <v>325</v>
      </c>
      <c r="F373" s="198">
        <v>142.58</v>
      </c>
    </row>
    <row r="374" spans="1:6" ht="15.75">
      <c r="A374" s="208" t="s">
        <v>326</v>
      </c>
      <c r="B374" s="35" t="s">
        <v>377</v>
      </c>
      <c r="C374" s="35" t="s">
        <v>504</v>
      </c>
      <c r="D374" s="200" t="s">
        <v>509</v>
      </c>
      <c r="E374" s="228" t="s">
        <v>327</v>
      </c>
      <c r="F374" s="198">
        <v>471.62045</v>
      </c>
    </row>
    <row r="375" spans="1:6" s="195" customFormat="1" ht="15" customHeight="1">
      <c r="A375" s="197" t="s">
        <v>365</v>
      </c>
      <c r="B375" s="35" t="s">
        <v>377</v>
      </c>
      <c r="C375" s="35" t="s">
        <v>504</v>
      </c>
      <c r="D375" s="200" t="s">
        <v>366</v>
      </c>
      <c r="E375" s="228"/>
      <c r="F375" s="198">
        <f>F376+F380</f>
        <v>52.7</v>
      </c>
    </row>
    <row r="376" spans="1:6" s="195" customFormat="1" ht="26.25" hidden="1">
      <c r="A376" s="208" t="s">
        <v>367</v>
      </c>
      <c r="B376" s="35" t="s">
        <v>377</v>
      </c>
      <c r="C376" s="35" t="s">
        <v>504</v>
      </c>
      <c r="D376" s="200" t="s">
        <v>368</v>
      </c>
      <c r="E376" s="228"/>
      <c r="F376" s="198">
        <f>F377</f>
        <v>0</v>
      </c>
    </row>
    <row r="377" spans="1:6" s="195" customFormat="1" ht="15.75" hidden="1">
      <c r="A377" s="209" t="s">
        <v>320</v>
      </c>
      <c r="B377" s="35" t="s">
        <v>377</v>
      </c>
      <c r="C377" s="35" t="s">
        <v>504</v>
      </c>
      <c r="D377" s="200" t="s">
        <v>368</v>
      </c>
      <c r="E377" s="228" t="s">
        <v>321</v>
      </c>
      <c r="F377" s="198">
        <f>F378</f>
        <v>0</v>
      </c>
    </row>
    <row r="378" spans="1:6" s="195" customFormat="1" ht="15.75" hidden="1">
      <c r="A378" s="209" t="s">
        <v>369</v>
      </c>
      <c r="B378" s="35" t="s">
        <v>377</v>
      </c>
      <c r="C378" s="35" t="s">
        <v>504</v>
      </c>
      <c r="D378" s="200" t="s">
        <v>368</v>
      </c>
      <c r="E378" s="228" t="s">
        <v>323</v>
      </c>
      <c r="F378" s="198">
        <f>F379</f>
        <v>0</v>
      </c>
    </row>
    <row r="379" spans="1:6" s="195" customFormat="1" ht="15.75" hidden="1">
      <c r="A379" s="208" t="s">
        <v>326</v>
      </c>
      <c r="B379" s="35" t="s">
        <v>377</v>
      </c>
      <c r="C379" s="35" t="s">
        <v>504</v>
      </c>
      <c r="D379" s="200" t="s">
        <v>368</v>
      </c>
      <c r="E379" s="228" t="s">
        <v>327</v>
      </c>
      <c r="F379" s="198"/>
    </row>
    <row r="380" spans="1:6" s="195" customFormat="1" ht="26.25">
      <c r="A380" s="208" t="s">
        <v>510</v>
      </c>
      <c r="B380" s="35" t="s">
        <v>377</v>
      </c>
      <c r="C380" s="35" t="s">
        <v>504</v>
      </c>
      <c r="D380" s="200" t="s">
        <v>511</v>
      </c>
      <c r="E380" s="207"/>
      <c r="F380" s="198">
        <f>F381</f>
        <v>52.7</v>
      </c>
    </row>
    <row r="381" spans="1:6" s="195" customFormat="1" ht="15.75">
      <c r="A381" s="209" t="s">
        <v>320</v>
      </c>
      <c r="B381" s="35" t="s">
        <v>377</v>
      </c>
      <c r="C381" s="35" t="s">
        <v>504</v>
      </c>
      <c r="D381" s="200" t="s">
        <v>511</v>
      </c>
      <c r="E381" s="207" t="s">
        <v>321</v>
      </c>
      <c r="F381" s="198">
        <f>F382</f>
        <v>52.7</v>
      </c>
    </row>
    <row r="382" spans="1:6" s="195" customFormat="1" ht="15.75">
      <c r="A382" s="209" t="s">
        <v>369</v>
      </c>
      <c r="B382" s="35" t="s">
        <v>377</v>
      </c>
      <c r="C382" s="35" t="s">
        <v>504</v>
      </c>
      <c r="D382" s="200" t="s">
        <v>511</v>
      </c>
      <c r="E382" s="207" t="s">
        <v>323</v>
      </c>
      <c r="F382" s="198">
        <f>F383</f>
        <v>52.7</v>
      </c>
    </row>
    <row r="383" spans="1:6" s="195" customFormat="1" ht="15.75">
      <c r="A383" s="208" t="s">
        <v>326</v>
      </c>
      <c r="B383" s="35" t="s">
        <v>377</v>
      </c>
      <c r="C383" s="35" t="s">
        <v>504</v>
      </c>
      <c r="D383" s="200" t="s">
        <v>511</v>
      </c>
      <c r="E383" s="207" t="s">
        <v>327</v>
      </c>
      <c r="F383" s="198">
        <v>52.7</v>
      </c>
    </row>
    <row r="384" spans="1:6" s="195" customFormat="1" ht="15.75">
      <c r="A384" s="213" t="s">
        <v>512</v>
      </c>
      <c r="B384" s="193" t="s">
        <v>458</v>
      </c>
      <c r="C384" s="193" t="s">
        <v>458</v>
      </c>
      <c r="D384" s="193"/>
      <c r="E384" s="193"/>
      <c r="F384" s="190">
        <f>F385+F410+F402</f>
        <v>104.52825</v>
      </c>
    </row>
    <row r="385" spans="1:6" ht="15.75">
      <c r="A385" s="197" t="s">
        <v>513</v>
      </c>
      <c r="B385" s="35" t="s">
        <v>458</v>
      </c>
      <c r="C385" s="35" t="s">
        <v>458</v>
      </c>
      <c r="D385" s="35" t="s">
        <v>514</v>
      </c>
      <c r="E385" s="35"/>
      <c r="F385" s="198">
        <f>F386</f>
        <v>52.02825</v>
      </c>
    </row>
    <row r="386" spans="1:6" ht="18.75" customHeight="1">
      <c r="A386" s="226" t="s">
        <v>462</v>
      </c>
      <c r="B386" s="35" t="s">
        <v>458</v>
      </c>
      <c r="C386" s="35" t="s">
        <v>458</v>
      </c>
      <c r="D386" s="35" t="s">
        <v>515</v>
      </c>
      <c r="E386" s="35"/>
      <c r="F386" s="198">
        <f>F387+F391+F396</f>
        <v>52.02825</v>
      </c>
    </row>
    <row r="387" spans="1:6" ht="26.25">
      <c r="A387" s="227" t="s">
        <v>464</v>
      </c>
      <c r="B387" s="35" t="s">
        <v>458</v>
      </c>
      <c r="C387" s="35" t="s">
        <v>458</v>
      </c>
      <c r="D387" s="35" t="s">
        <v>515</v>
      </c>
      <c r="E387" s="228" t="s">
        <v>308</v>
      </c>
      <c r="F387" s="198">
        <f>F388</f>
        <v>45.42825</v>
      </c>
    </row>
    <row r="388" spans="1:6" ht="15.75">
      <c r="A388" s="229" t="s">
        <v>465</v>
      </c>
      <c r="B388" s="35" t="s">
        <v>458</v>
      </c>
      <c r="C388" s="35" t="s">
        <v>458</v>
      </c>
      <c r="D388" s="35" t="s">
        <v>515</v>
      </c>
      <c r="E388" s="228" t="s">
        <v>408</v>
      </c>
      <c r="F388" s="198">
        <f>F389+F390</f>
        <v>45.42825</v>
      </c>
    </row>
    <row r="389" spans="1:6" ht="15.75">
      <c r="A389" s="209" t="s">
        <v>311</v>
      </c>
      <c r="B389" s="35" t="s">
        <v>458</v>
      </c>
      <c r="C389" s="35" t="s">
        <v>458</v>
      </c>
      <c r="D389" s="35" t="s">
        <v>515</v>
      </c>
      <c r="E389" s="228" t="s">
        <v>409</v>
      </c>
      <c r="F389" s="198">
        <v>45.42825</v>
      </c>
    </row>
    <row r="390" spans="1:6" ht="15.75" hidden="1">
      <c r="A390" s="209" t="s">
        <v>318</v>
      </c>
      <c r="B390" s="35" t="s">
        <v>458</v>
      </c>
      <c r="C390" s="35" t="s">
        <v>458</v>
      </c>
      <c r="D390" s="35" t="s">
        <v>515</v>
      </c>
      <c r="E390" s="228" t="s">
        <v>410</v>
      </c>
      <c r="F390" s="198"/>
    </row>
    <row r="391" spans="1:6" ht="15.75">
      <c r="A391" s="209" t="s">
        <v>320</v>
      </c>
      <c r="B391" s="35" t="s">
        <v>458</v>
      </c>
      <c r="C391" s="35" t="s">
        <v>458</v>
      </c>
      <c r="D391" s="35" t="s">
        <v>515</v>
      </c>
      <c r="E391" s="228" t="s">
        <v>321</v>
      </c>
      <c r="F391" s="198">
        <f>F392</f>
        <v>6.6</v>
      </c>
    </row>
    <row r="392" spans="1:6" ht="15.75">
      <c r="A392" s="209" t="s">
        <v>369</v>
      </c>
      <c r="B392" s="35" t="s">
        <v>458</v>
      </c>
      <c r="C392" s="35" t="s">
        <v>458</v>
      </c>
      <c r="D392" s="35" t="s">
        <v>515</v>
      </c>
      <c r="E392" s="228" t="s">
        <v>323</v>
      </c>
      <c r="F392" s="198">
        <f>F393+F394+F395</f>
        <v>6.6</v>
      </c>
    </row>
    <row r="393" spans="1:6" ht="26.25" hidden="1">
      <c r="A393" s="227" t="s">
        <v>466</v>
      </c>
      <c r="B393" s="35" t="s">
        <v>458</v>
      </c>
      <c r="C393" s="35" t="s">
        <v>458</v>
      </c>
      <c r="D393" s="35" t="s">
        <v>515</v>
      </c>
      <c r="E393" s="228" t="s">
        <v>325</v>
      </c>
      <c r="F393" s="198"/>
    </row>
    <row r="394" spans="1:6" ht="26.25" hidden="1">
      <c r="A394" s="227" t="s">
        <v>467</v>
      </c>
      <c r="B394" s="35" t="s">
        <v>458</v>
      </c>
      <c r="C394" s="35" t="s">
        <v>458</v>
      </c>
      <c r="D394" s="35" t="s">
        <v>515</v>
      </c>
      <c r="E394" s="228" t="s">
        <v>412</v>
      </c>
      <c r="F394" s="198"/>
    </row>
    <row r="395" spans="1:6" ht="15" customHeight="1">
      <c r="A395" s="208" t="s">
        <v>326</v>
      </c>
      <c r="B395" s="35" t="s">
        <v>458</v>
      </c>
      <c r="C395" s="35" t="s">
        <v>458</v>
      </c>
      <c r="D395" s="35" t="s">
        <v>515</v>
      </c>
      <c r="E395" s="228" t="s">
        <v>327</v>
      </c>
      <c r="F395" s="198">
        <v>6.6</v>
      </c>
    </row>
    <row r="396" spans="1:6" ht="15" customHeight="1" hidden="1">
      <c r="A396" s="209" t="s">
        <v>328</v>
      </c>
      <c r="B396" s="35" t="s">
        <v>458</v>
      </c>
      <c r="C396" s="35" t="s">
        <v>458</v>
      </c>
      <c r="D396" s="35" t="s">
        <v>515</v>
      </c>
      <c r="E396" s="228" t="s">
        <v>329</v>
      </c>
      <c r="F396" s="198">
        <f>F397+F399</f>
        <v>0</v>
      </c>
    </row>
    <row r="397" spans="1:6" ht="15" customHeight="1" hidden="1">
      <c r="A397" s="204" t="s">
        <v>330</v>
      </c>
      <c r="B397" s="35" t="s">
        <v>458</v>
      </c>
      <c r="C397" s="35" t="s">
        <v>458</v>
      </c>
      <c r="D397" s="35" t="s">
        <v>515</v>
      </c>
      <c r="E397" s="228" t="s">
        <v>331</v>
      </c>
      <c r="F397" s="198">
        <f>F398</f>
        <v>0</v>
      </c>
    </row>
    <row r="398" spans="1:6" ht="63.75" hidden="1">
      <c r="A398" s="204" t="s">
        <v>332</v>
      </c>
      <c r="B398" s="35" t="s">
        <v>458</v>
      </c>
      <c r="C398" s="35" t="s">
        <v>458</v>
      </c>
      <c r="D398" s="35" t="s">
        <v>515</v>
      </c>
      <c r="E398" s="228" t="s">
        <v>333</v>
      </c>
      <c r="F398" s="198"/>
    </row>
    <row r="399" spans="1:6" s="195" customFormat="1" ht="15.75" hidden="1">
      <c r="A399" s="204" t="s">
        <v>334</v>
      </c>
      <c r="B399" s="35" t="s">
        <v>458</v>
      </c>
      <c r="C399" s="35" t="s">
        <v>458</v>
      </c>
      <c r="D399" s="35" t="s">
        <v>515</v>
      </c>
      <c r="E399" s="228" t="s">
        <v>335</v>
      </c>
      <c r="F399" s="198">
        <f>F400+F401</f>
        <v>0</v>
      </c>
    </row>
    <row r="400" spans="1:6" s="195" customFormat="1" ht="15.75" hidden="1">
      <c r="A400" s="208" t="s">
        <v>336</v>
      </c>
      <c r="B400" s="35" t="s">
        <v>458</v>
      </c>
      <c r="C400" s="35" t="s">
        <v>458</v>
      </c>
      <c r="D400" s="35" t="s">
        <v>515</v>
      </c>
      <c r="E400" s="228" t="s">
        <v>337</v>
      </c>
      <c r="F400" s="198"/>
    </row>
    <row r="401" spans="1:6" s="195" customFormat="1" ht="15.75" hidden="1">
      <c r="A401" s="204" t="s">
        <v>338</v>
      </c>
      <c r="B401" s="35" t="s">
        <v>458</v>
      </c>
      <c r="C401" s="35" t="s">
        <v>458</v>
      </c>
      <c r="D401" s="35" t="s">
        <v>515</v>
      </c>
      <c r="E401" s="228" t="s">
        <v>339</v>
      </c>
      <c r="F401" s="198"/>
    </row>
    <row r="402" spans="1:6" ht="15.75" hidden="1">
      <c r="A402" s="197" t="s">
        <v>516</v>
      </c>
      <c r="B402" s="35" t="s">
        <v>458</v>
      </c>
      <c r="C402" s="35" t="s">
        <v>458</v>
      </c>
      <c r="D402" s="35" t="s">
        <v>496</v>
      </c>
      <c r="E402" s="35"/>
      <c r="F402" s="198">
        <f>F403</f>
        <v>0</v>
      </c>
    </row>
    <row r="403" spans="1:6" ht="25.5" hidden="1">
      <c r="A403" s="204" t="s">
        <v>517</v>
      </c>
      <c r="B403" s="35" t="s">
        <v>458</v>
      </c>
      <c r="C403" s="35" t="s">
        <v>458</v>
      </c>
      <c r="D403" s="35" t="s">
        <v>518</v>
      </c>
      <c r="E403" s="35"/>
      <c r="F403" s="198">
        <f>F404+F407</f>
        <v>0</v>
      </c>
    </row>
    <row r="404" spans="1:6" ht="15.75" hidden="1">
      <c r="A404" s="199" t="s">
        <v>320</v>
      </c>
      <c r="B404" s="35" t="s">
        <v>458</v>
      </c>
      <c r="C404" s="35" t="s">
        <v>458</v>
      </c>
      <c r="D404" s="35" t="s">
        <v>518</v>
      </c>
      <c r="E404" s="35" t="s">
        <v>321</v>
      </c>
      <c r="F404" s="198">
        <f>F405</f>
        <v>0</v>
      </c>
    </row>
    <row r="405" spans="1:6" ht="15.75" hidden="1">
      <c r="A405" s="199" t="s">
        <v>322</v>
      </c>
      <c r="B405" s="35" t="s">
        <v>458</v>
      </c>
      <c r="C405" s="35" t="s">
        <v>458</v>
      </c>
      <c r="D405" s="35" t="s">
        <v>518</v>
      </c>
      <c r="E405" s="35" t="s">
        <v>323</v>
      </c>
      <c r="F405" s="198">
        <f>F406</f>
        <v>0</v>
      </c>
    </row>
    <row r="406" spans="1:6" ht="15.75" hidden="1">
      <c r="A406" s="199" t="s">
        <v>326</v>
      </c>
      <c r="B406" s="35" t="s">
        <v>458</v>
      </c>
      <c r="C406" s="35" t="s">
        <v>458</v>
      </c>
      <c r="D406" s="35" t="s">
        <v>518</v>
      </c>
      <c r="E406" s="35" t="s">
        <v>327</v>
      </c>
      <c r="F406" s="198"/>
    </row>
    <row r="407" spans="1:6" ht="15.75" hidden="1">
      <c r="A407" s="197" t="s">
        <v>519</v>
      </c>
      <c r="B407" s="35" t="s">
        <v>458</v>
      </c>
      <c r="C407" s="35" t="s">
        <v>458</v>
      </c>
      <c r="D407" s="35" t="s">
        <v>518</v>
      </c>
      <c r="E407" s="35" t="s">
        <v>520</v>
      </c>
      <c r="F407" s="198">
        <f>F408</f>
        <v>0</v>
      </c>
    </row>
    <row r="408" spans="1:6" ht="26.25" hidden="1">
      <c r="A408" s="197" t="s">
        <v>521</v>
      </c>
      <c r="B408" s="35" t="s">
        <v>458</v>
      </c>
      <c r="C408" s="35" t="s">
        <v>458</v>
      </c>
      <c r="D408" s="35" t="s">
        <v>518</v>
      </c>
      <c r="E408" s="35" t="s">
        <v>522</v>
      </c>
      <c r="F408" s="198">
        <f>F409</f>
        <v>0</v>
      </c>
    </row>
    <row r="409" spans="1:6" ht="15.75" hidden="1">
      <c r="A409" s="197" t="s">
        <v>523</v>
      </c>
      <c r="B409" s="35" t="s">
        <v>458</v>
      </c>
      <c r="C409" s="35" t="s">
        <v>458</v>
      </c>
      <c r="D409" s="35" t="s">
        <v>518</v>
      </c>
      <c r="E409" s="35" t="s">
        <v>524</v>
      </c>
      <c r="F409" s="198"/>
    </row>
    <row r="410" spans="1:6" s="237" customFormat="1" ht="15" customHeight="1">
      <c r="A410" s="197" t="s">
        <v>365</v>
      </c>
      <c r="B410" s="35" t="s">
        <v>458</v>
      </c>
      <c r="C410" s="35" t="s">
        <v>458</v>
      </c>
      <c r="D410" s="219">
        <v>7950000</v>
      </c>
      <c r="E410" s="236"/>
      <c r="F410" s="198">
        <f>F411+F418+F422</f>
        <v>52.5</v>
      </c>
    </row>
    <row r="411" spans="1:6" s="237" customFormat="1" ht="15" customHeight="1" hidden="1">
      <c r="A411" s="204" t="s">
        <v>525</v>
      </c>
      <c r="B411" s="35" t="s">
        <v>377</v>
      </c>
      <c r="C411" s="35" t="s">
        <v>377</v>
      </c>
      <c r="D411" s="219" t="s">
        <v>526</v>
      </c>
      <c r="E411" s="236"/>
      <c r="F411" s="198">
        <f>F412+F415</f>
        <v>0</v>
      </c>
    </row>
    <row r="412" spans="1:6" s="237" customFormat="1" ht="15" customHeight="1" hidden="1">
      <c r="A412" s="199" t="s">
        <v>320</v>
      </c>
      <c r="B412" s="35" t="s">
        <v>458</v>
      </c>
      <c r="C412" s="35" t="s">
        <v>458</v>
      </c>
      <c r="D412" s="219" t="s">
        <v>526</v>
      </c>
      <c r="E412" s="216" t="s">
        <v>321</v>
      </c>
      <c r="F412" s="198">
        <f>F413</f>
        <v>0</v>
      </c>
    </row>
    <row r="413" spans="1:6" s="237" customFormat="1" ht="15" customHeight="1" hidden="1">
      <c r="A413" s="199" t="s">
        <v>322</v>
      </c>
      <c r="B413" s="35" t="s">
        <v>458</v>
      </c>
      <c r="C413" s="35" t="s">
        <v>458</v>
      </c>
      <c r="D413" s="219" t="s">
        <v>526</v>
      </c>
      <c r="E413" s="216" t="s">
        <v>323</v>
      </c>
      <c r="F413" s="198">
        <f>F414</f>
        <v>0</v>
      </c>
    </row>
    <row r="414" spans="1:6" s="237" customFormat="1" ht="15" customHeight="1" hidden="1">
      <c r="A414" s="199" t="s">
        <v>326</v>
      </c>
      <c r="B414" s="35" t="s">
        <v>458</v>
      </c>
      <c r="C414" s="35" t="s">
        <v>458</v>
      </c>
      <c r="D414" s="219" t="s">
        <v>526</v>
      </c>
      <c r="E414" s="216" t="s">
        <v>327</v>
      </c>
      <c r="F414" s="198"/>
    </row>
    <row r="415" spans="1:6" s="237" customFormat="1" ht="15.75" hidden="1">
      <c r="A415" s="197" t="s">
        <v>519</v>
      </c>
      <c r="B415" s="35" t="s">
        <v>458</v>
      </c>
      <c r="C415" s="35" t="s">
        <v>458</v>
      </c>
      <c r="D415" s="219" t="s">
        <v>526</v>
      </c>
      <c r="E415" s="236" t="s">
        <v>520</v>
      </c>
      <c r="F415" s="198">
        <f>F416</f>
        <v>0</v>
      </c>
    </row>
    <row r="416" spans="1:6" s="237" customFormat="1" ht="26.25" hidden="1">
      <c r="A416" s="197" t="s">
        <v>521</v>
      </c>
      <c r="B416" s="35" t="s">
        <v>458</v>
      </c>
      <c r="C416" s="35" t="s">
        <v>458</v>
      </c>
      <c r="D416" s="219" t="s">
        <v>526</v>
      </c>
      <c r="E416" s="236" t="s">
        <v>522</v>
      </c>
      <c r="F416" s="198">
        <f>F417</f>
        <v>0</v>
      </c>
    </row>
    <row r="417" spans="1:6" s="237" customFormat="1" ht="15.75" hidden="1">
      <c r="A417" s="197" t="s">
        <v>523</v>
      </c>
      <c r="B417" s="35" t="s">
        <v>458</v>
      </c>
      <c r="C417" s="35" t="s">
        <v>458</v>
      </c>
      <c r="D417" s="219" t="s">
        <v>526</v>
      </c>
      <c r="E417" s="236" t="s">
        <v>524</v>
      </c>
      <c r="F417" s="198"/>
    </row>
    <row r="418" spans="1:6" s="238" customFormat="1" ht="15.75">
      <c r="A418" s="197" t="s">
        <v>527</v>
      </c>
      <c r="B418" s="35" t="s">
        <v>458</v>
      </c>
      <c r="C418" s="35" t="s">
        <v>458</v>
      </c>
      <c r="D418" s="219" t="s">
        <v>528</v>
      </c>
      <c r="E418" s="236"/>
      <c r="F418" s="198">
        <f>F419</f>
        <v>52.5</v>
      </c>
    </row>
    <row r="419" spans="1:6" s="239" customFormat="1" ht="15.75">
      <c r="A419" s="199" t="s">
        <v>320</v>
      </c>
      <c r="B419" s="35" t="s">
        <v>458</v>
      </c>
      <c r="C419" s="35" t="s">
        <v>458</v>
      </c>
      <c r="D419" s="219" t="s">
        <v>528</v>
      </c>
      <c r="E419" s="216" t="s">
        <v>321</v>
      </c>
      <c r="F419" s="198">
        <f>F420</f>
        <v>52.5</v>
      </c>
    </row>
    <row r="420" spans="1:6" s="239" customFormat="1" ht="15.75">
      <c r="A420" s="199" t="s">
        <v>322</v>
      </c>
      <c r="B420" s="35" t="s">
        <v>458</v>
      </c>
      <c r="C420" s="35" t="s">
        <v>458</v>
      </c>
      <c r="D420" s="219" t="s">
        <v>528</v>
      </c>
      <c r="E420" s="216" t="s">
        <v>323</v>
      </c>
      <c r="F420" s="198">
        <f>F421</f>
        <v>52.5</v>
      </c>
    </row>
    <row r="421" spans="1:6" s="239" customFormat="1" ht="15.75">
      <c r="A421" s="199" t="s">
        <v>326</v>
      </c>
      <c r="B421" s="35" t="s">
        <v>458</v>
      </c>
      <c r="C421" s="35" t="s">
        <v>458</v>
      </c>
      <c r="D421" s="219" t="s">
        <v>528</v>
      </c>
      <c r="E421" s="216" t="s">
        <v>327</v>
      </c>
      <c r="F421" s="198">
        <v>52.5</v>
      </c>
    </row>
    <row r="422" spans="1:6" s="239" customFormat="1" ht="26.25" hidden="1">
      <c r="A422" s="208" t="s">
        <v>367</v>
      </c>
      <c r="B422" s="35" t="s">
        <v>458</v>
      </c>
      <c r="C422" s="35" t="s">
        <v>458</v>
      </c>
      <c r="D422" s="200" t="s">
        <v>368</v>
      </c>
      <c r="E422" s="207"/>
      <c r="F422" s="198">
        <f>F423</f>
        <v>0</v>
      </c>
    </row>
    <row r="423" spans="1:6" s="239" customFormat="1" ht="15.75" hidden="1">
      <c r="A423" s="209" t="s">
        <v>320</v>
      </c>
      <c r="B423" s="35" t="s">
        <v>458</v>
      </c>
      <c r="C423" s="35" t="s">
        <v>458</v>
      </c>
      <c r="D423" s="200" t="s">
        <v>368</v>
      </c>
      <c r="E423" s="207" t="s">
        <v>321</v>
      </c>
      <c r="F423" s="198">
        <f>F424</f>
        <v>0</v>
      </c>
    </row>
    <row r="424" spans="1:6" s="239" customFormat="1" ht="15.75" hidden="1">
      <c r="A424" s="209" t="s">
        <v>369</v>
      </c>
      <c r="B424" s="35" t="s">
        <v>458</v>
      </c>
      <c r="C424" s="35" t="s">
        <v>458</v>
      </c>
      <c r="D424" s="200" t="s">
        <v>368</v>
      </c>
      <c r="E424" s="207" t="s">
        <v>323</v>
      </c>
      <c r="F424" s="198">
        <f>F425</f>
        <v>0</v>
      </c>
    </row>
    <row r="425" spans="1:6" s="239" customFormat="1" ht="15.75" hidden="1">
      <c r="A425" s="208" t="s">
        <v>326</v>
      </c>
      <c r="B425" s="35" t="s">
        <v>458</v>
      </c>
      <c r="C425" s="35" t="s">
        <v>458</v>
      </c>
      <c r="D425" s="200" t="s">
        <v>368</v>
      </c>
      <c r="E425" s="207" t="s">
        <v>327</v>
      </c>
      <c r="F425" s="198"/>
    </row>
    <row r="426" spans="1:6" s="195" customFormat="1" ht="15.75">
      <c r="A426" s="213" t="s">
        <v>529</v>
      </c>
      <c r="B426" s="193" t="s">
        <v>458</v>
      </c>
      <c r="C426" s="193" t="s">
        <v>530</v>
      </c>
      <c r="D426" s="193"/>
      <c r="E426" s="193"/>
      <c r="F426" s="190">
        <f>F433+F450+F427</f>
        <v>27262.38239</v>
      </c>
    </row>
    <row r="427" spans="1:6" s="195" customFormat="1" ht="26.25">
      <c r="A427" s="197" t="s">
        <v>531</v>
      </c>
      <c r="B427" s="35" t="s">
        <v>458</v>
      </c>
      <c r="C427" s="35" t="s">
        <v>530</v>
      </c>
      <c r="D427" s="35" t="s">
        <v>532</v>
      </c>
      <c r="E427" s="193"/>
      <c r="F427" s="198">
        <f>F428</f>
        <v>25671.592</v>
      </c>
    </row>
    <row r="428" spans="1:6" s="195" customFormat="1" ht="40.5" customHeight="1">
      <c r="A428" s="197" t="s">
        <v>533</v>
      </c>
      <c r="B428" s="35" t="s">
        <v>458</v>
      </c>
      <c r="C428" s="35" t="s">
        <v>530</v>
      </c>
      <c r="D428" s="35" t="s">
        <v>534</v>
      </c>
      <c r="E428" s="193"/>
      <c r="F428" s="198">
        <f>F429</f>
        <v>25671.592</v>
      </c>
    </row>
    <row r="429" spans="1:6" s="195" customFormat="1" ht="26.25">
      <c r="A429" s="197" t="s">
        <v>535</v>
      </c>
      <c r="B429" s="35" t="s">
        <v>458</v>
      </c>
      <c r="C429" s="35" t="s">
        <v>530</v>
      </c>
      <c r="D429" s="35" t="s">
        <v>536</v>
      </c>
      <c r="E429" s="193"/>
      <c r="F429" s="198">
        <f>F430</f>
        <v>25671.592</v>
      </c>
    </row>
    <row r="430" spans="1:6" s="195" customFormat="1" ht="15.75">
      <c r="A430" s="197" t="s">
        <v>537</v>
      </c>
      <c r="B430" s="35" t="s">
        <v>458</v>
      </c>
      <c r="C430" s="35" t="s">
        <v>530</v>
      </c>
      <c r="D430" s="35" t="s">
        <v>536</v>
      </c>
      <c r="E430" s="35" t="s">
        <v>538</v>
      </c>
      <c r="F430" s="198">
        <f>F431</f>
        <v>25671.592</v>
      </c>
    </row>
    <row r="431" spans="1:6" s="195" customFormat="1" ht="26.25">
      <c r="A431" s="197" t="s">
        <v>539</v>
      </c>
      <c r="B431" s="35" t="s">
        <v>458</v>
      </c>
      <c r="C431" s="35" t="s">
        <v>530</v>
      </c>
      <c r="D431" s="35" t="s">
        <v>536</v>
      </c>
      <c r="E431" s="35" t="s">
        <v>540</v>
      </c>
      <c r="F431" s="198">
        <f>F432</f>
        <v>25671.592</v>
      </c>
    </row>
    <row r="432" spans="1:6" s="195" customFormat="1" ht="26.25">
      <c r="A432" s="197" t="s">
        <v>541</v>
      </c>
      <c r="B432" s="35" t="s">
        <v>458</v>
      </c>
      <c r="C432" s="35" t="s">
        <v>530</v>
      </c>
      <c r="D432" s="35" t="s">
        <v>536</v>
      </c>
      <c r="E432" s="35" t="s">
        <v>542</v>
      </c>
      <c r="F432" s="240">
        <v>25671.592</v>
      </c>
    </row>
    <row r="433" spans="1:6" ht="51" customHeight="1">
      <c r="A433" s="204" t="s">
        <v>543</v>
      </c>
      <c r="B433" s="35" t="s">
        <v>458</v>
      </c>
      <c r="C433" s="35" t="s">
        <v>530</v>
      </c>
      <c r="D433" s="35" t="s">
        <v>544</v>
      </c>
      <c r="E433" s="35"/>
      <c r="F433" s="198">
        <f>F434</f>
        <v>1572.41539</v>
      </c>
    </row>
    <row r="434" spans="1:6" ht="16.5" customHeight="1">
      <c r="A434" s="226" t="s">
        <v>462</v>
      </c>
      <c r="B434" s="35" t="s">
        <v>458</v>
      </c>
      <c r="C434" s="35" t="s">
        <v>530</v>
      </c>
      <c r="D434" s="35" t="s">
        <v>545</v>
      </c>
      <c r="E434" s="35"/>
      <c r="F434" s="198">
        <f>F435+F439+F444</f>
        <v>1572.41539</v>
      </c>
    </row>
    <row r="435" spans="1:6" ht="27" customHeight="1">
      <c r="A435" s="227" t="s">
        <v>464</v>
      </c>
      <c r="B435" s="35" t="s">
        <v>458</v>
      </c>
      <c r="C435" s="35" t="s">
        <v>530</v>
      </c>
      <c r="D435" s="35" t="s">
        <v>545</v>
      </c>
      <c r="E435" s="228" t="s">
        <v>308</v>
      </c>
      <c r="F435" s="198">
        <f>F436</f>
        <v>1274.59792</v>
      </c>
    </row>
    <row r="436" spans="1:6" ht="16.5" customHeight="1">
      <c r="A436" s="229" t="s">
        <v>465</v>
      </c>
      <c r="B436" s="35" t="s">
        <v>458</v>
      </c>
      <c r="C436" s="35" t="s">
        <v>530</v>
      </c>
      <c r="D436" s="35" t="s">
        <v>545</v>
      </c>
      <c r="E436" s="228" t="s">
        <v>408</v>
      </c>
      <c r="F436" s="198">
        <f>F437+F438</f>
        <v>1274.59792</v>
      </c>
    </row>
    <row r="437" spans="1:6" ht="15.75">
      <c r="A437" s="209" t="s">
        <v>311</v>
      </c>
      <c r="B437" s="35" t="s">
        <v>458</v>
      </c>
      <c r="C437" s="35" t="s">
        <v>530</v>
      </c>
      <c r="D437" s="35" t="s">
        <v>545</v>
      </c>
      <c r="E437" s="228" t="s">
        <v>409</v>
      </c>
      <c r="F437" s="198">
        <v>1269.49792</v>
      </c>
    </row>
    <row r="438" spans="1:6" ht="15.75">
      <c r="A438" s="209" t="s">
        <v>318</v>
      </c>
      <c r="B438" s="35" t="s">
        <v>458</v>
      </c>
      <c r="C438" s="35" t="s">
        <v>530</v>
      </c>
      <c r="D438" s="35" t="s">
        <v>545</v>
      </c>
      <c r="E438" s="228" t="s">
        <v>410</v>
      </c>
      <c r="F438" s="198">
        <v>5.1</v>
      </c>
    </row>
    <row r="439" spans="1:6" ht="16.5" customHeight="1">
      <c r="A439" s="199" t="s">
        <v>320</v>
      </c>
      <c r="B439" s="35" t="s">
        <v>458</v>
      </c>
      <c r="C439" s="35" t="s">
        <v>530</v>
      </c>
      <c r="D439" s="35" t="s">
        <v>545</v>
      </c>
      <c r="E439" s="228" t="s">
        <v>321</v>
      </c>
      <c r="F439" s="198">
        <f>F440</f>
        <v>273.0137</v>
      </c>
    </row>
    <row r="440" spans="1:6" ht="16.5" customHeight="1">
      <c r="A440" s="199" t="s">
        <v>322</v>
      </c>
      <c r="B440" s="35" t="s">
        <v>458</v>
      </c>
      <c r="C440" s="35" t="s">
        <v>530</v>
      </c>
      <c r="D440" s="35" t="s">
        <v>545</v>
      </c>
      <c r="E440" s="228" t="s">
        <v>323</v>
      </c>
      <c r="F440" s="198">
        <f>F441+F442+F443</f>
        <v>273.0137</v>
      </c>
    </row>
    <row r="441" spans="1:6" ht="27.75" customHeight="1">
      <c r="A441" s="227" t="s">
        <v>466</v>
      </c>
      <c r="B441" s="35" t="s">
        <v>458</v>
      </c>
      <c r="C441" s="35" t="s">
        <v>530</v>
      </c>
      <c r="D441" s="35" t="s">
        <v>545</v>
      </c>
      <c r="E441" s="228" t="s">
        <v>325</v>
      </c>
      <c r="F441" s="198">
        <v>64.94415</v>
      </c>
    </row>
    <row r="442" spans="1:6" ht="26.25" hidden="1">
      <c r="A442" s="227" t="s">
        <v>467</v>
      </c>
      <c r="B442" s="35" t="s">
        <v>458</v>
      </c>
      <c r="C442" s="35" t="s">
        <v>530</v>
      </c>
      <c r="D442" s="35" t="s">
        <v>545</v>
      </c>
      <c r="E442" s="228" t="s">
        <v>412</v>
      </c>
      <c r="F442" s="198"/>
    </row>
    <row r="443" spans="1:6" ht="16.5" customHeight="1">
      <c r="A443" s="199" t="s">
        <v>326</v>
      </c>
      <c r="B443" s="35" t="s">
        <v>458</v>
      </c>
      <c r="C443" s="35" t="s">
        <v>530</v>
      </c>
      <c r="D443" s="35" t="s">
        <v>545</v>
      </c>
      <c r="E443" s="228" t="s">
        <v>327</v>
      </c>
      <c r="F443" s="198">
        <v>208.06955</v>
      </c>
    </row>
    <row r="444" spans="1:6" ht="16.5" customHeight="1">
      <c r="A444" s="209" t="s">
        <v>328</v>
      </c>
      <c r="B444" s="35" t="s">
        <v>458</v>
      </c>
      <c r="C444" s="35" t="s">
        <v>530</v>
      </c>
      <c r="D444" s="35" t="s">
        <v>545</v>
      </c>
      <c r="E444" s="228" t="s">
        <v>329</v>
      </c>
      <c r="F444" s="198">
        <f>F447+F445</f>
        <v>24.80377</v>
      </c>
    </row>
    <row r="445" spans="1:6" ht="15.75">
      <c r="A445" s="204" t="s">
        <v>330</v>
      </c>
      <c r="B445" s="35" t="s">
        <v>458</v>
      </c>
      <c r="C445" s="35" t="s">
        <v>530</v>
      </c>
      <c r="D445" s="35" t="s">
        <v>545</v>
      </c>
      <c r="E445" s="228" t="s">
        <v>331</v>
      </c>
      <c r="F445" s="198">
        <f>F446</f>
        <v>0.3</v>
      </c>
    </row>
    <row r="446" spans="1:6" ht="63.75">
      <c r="A446" s="204" t="s">
        <v>332</v>
      </c>
      <c r="B446" s="35" t="s">
        <v>458</v>
      </c>
      <c r="C446" s="35" t="s">
        <v>530</v>
      </c>
      <c r="D446" s="35" t="s">
        <v>545</v>
      </c>
      <c r="E446" s="228" t="s">
        <v>333</v>
      </c>
      <c r="F446" s="198">
        <v>0.3</v>
      </c>
    </row>
    <row r="447" spans="1:6" ht="15.75">
      <c r="A447" s="204" t="s">
        <v>334</v>
      </c>
      <c r="B447" s="35" t="s">
        <v>458</v>
      </c>
      <c r="C447" s="35" t="s">
        <v>530</v>
      </c>
      <c r="D447" s="35" t="s">
        <v>545</v>
      </c>
      <c r="E447" s="228" t="s">
        <v>335</v>
      </c>
      <c r="F447" s="198">
        <f>F448+F449</f>
        <v>24.50377</v>
      </c>
    </row>
    <row r="448" spans="1:6" ht="15.75">
      <c r="A448" s="208" t="s">
        <v>336</v>
      </c>
      <c r="B448" s="35" t="s">
        <v>458</v>
      </c>
      <c r="C448" s="35" t="s">
        <v>530</v>
      </c>
      <c r="D448" s="35" t="s">
        <v>545</v>
      </c>
      <c r="E448" s="228" t="s">
        <v>337</v>
      </c>
      <c r="F448" s="198">
        <v>1.433</v>
      </c>
    </row>
    <row r="449" spans="1:6" ht="15.75">
      <c r="A449" s="204" t="s">
        <v>338</v>
      </c>
      <c r="B449" s="35" t="s">
        <v>458</v>
      </c>
      <c r="C449" s="35" t="s">
        <v>530</v>
      </c>
      <c r="D449" s="35" t="s">
        <v>545</v>
      </c>
      <c r="E449" s="228" t="s">
        <v>339</v>
      </c>
      <c r="F449" s="198">
        <v>23.07077</v>
      </c>
    </row>
    <row r="450" spans="1:6" ht="15.75">
      <c r="A450" s="197" t="s">
        <v>347</v>
      </c>
      <c r="B450" s="35" t="s">
        <v>458</v>
      </c>
      <c r="C450" s="35" t="s">
        <v>530</v>
      </c>
      <c r="D450" s="35" t="s">
        <v>349</v>
      </c>
      <c r="E450" s="35"/>
      <c r="F450" s="198">
        <f>F451</f>
        <v>18.375</v>
      </c>
    </row>
    <row r="451" spans="1:6" ht="77.25" customHeight="1">
      <c r="A451" s="197" t="s">
        <v>350</v>
      </c>
      <c r="B451" s="35" t="s">
        <v>377</v>
      </c>
      <c r="C451" s="35" t="s">
        <v>546</v>
      </c>
      <c r="D451" s="35" t="s">
        <v>351</v>
      </c>
      <c r="E451" s="35"/>
      <c r="F451" s="198">
        <f>F452</f>
        <v>18.375</v>
      </c>
    </row>
    <row r="452" spans="1:6" ht="70.5" customHeight="1">
      <c r="A452" s="197" t="s">
        <v>547</v>
      </c>
      <c r="B452" s="35" t="s">
        <v>377</v>
      </c>
      <c r="C452" s="35" t="s">
        <v>546</v>
      </c>
      <c r="D452" s="35" t="s">
        <v>548</v>
      </c>
      <c r="E452" s="35"/>
      <c r="F452" s="198">
        <f>F453</f>
        <v>18.375</v>
      </c>
    </row>
    <row r="453" spans="1:6" ht="29.25" customHeight="1">
      <c r="A453" s="227" t="s">
        <v>464</v>
      </c>
      <c r="B453" s="35" t="s">
        <v>377</v>
      </c>
      <c r="C453" s="35" t="s">
        <v>546</v>
      </c>
      <c r="D453" s="35" t="s">
        <v>548</v>
      </c>
      <c r="E453" s="228" t="s">
        <v>308</v>
      </c>
      <c r="F453" s="198">
        <f>F454</f>
        <v>18.375</v>
      </c>
    </row>
    <row r="454" spans="1:6" ht="17.25" customHeight="1">
      <c r="A454" s="229" t="s">
        <v>465</v>
      </c>
      <c r="B454" s="35" t="s">
        <v>377</v>
      </c>
      <c r="C454" s="35" t="s">
        <v>546</v>
      </c>
      <c r="D454" s="35" t="s">
        <v>548</v>
      </c>
      <c r="E454" s="228" t="s">
        <v>408</v>
      </c>
      <c r="F454" s="198">
        <f>F455+F456</f>
        <v>18.375</v>
      </c>
    </row>
    <row r="455" spans="1:6" ht="17.25" customHeight="1">
      <c r="A455" s="209" t="s">
        <v>311</v>
      </c>
      <c r="B455" s="35" t="s">
        <v>377</v>
      </c>
      <c r="C455" s="35" t="s">
        <v>546</v>
      </c>
      <c r="D455" s="35" t="s">
        <v>548</v>
      </c>
      <c r="E455" s="228" t="s">
        <v>409</v>
      </c>
      <c r="F455" s="198">
        <v>18.375</v>
      </c>
    </row>
    <row r="456" spans="1:6" ht="17.25" customHeight="1" hidden="1">
      <c r="A456" s="209" t="s">
        <v>318</v>
      </c>
      <c r="B456" s="35" t="s">
        <v>377</v>
      </c>
      <c r="C456" s="35" t="s">
        <v>546</v>
      </c>
      <c r="D456" s="35" t="s">
        <v>549</v>
      </c>
      <c r="E456" s="228" t="s">
        <v>410</v>
      </c>
      <c r="F456" s="198"/>
    </row>
    <row r="457" spans="1:6" s="195" customFormat="1" ht="17.25" customHeight="1">
      <c r="A457" s="213" t="s">
        <v>550</v>
      </c>
      <c r="B457" s="193" t="s">
        <v>551</v>
      </c>
      <c r="C457" s="193"/>
      <c r="D457" s="193"/>
      <c r="E457" s="193"/>
      <c r="F457" s="190">
        <f>F458+F502</f>
        <v>2885.61414</v>
      </c>
    </row>
    <row r="458" spans="1:6" s="195" customFormat="1" ht="15.75">
      <c r="A458" s="213" t="s">
        <v>552</v>
      </c>
      <c r="B458" s="193" t="s">
        <v>551</v>
      </c>
      <c r="C458" s="193" t="s">
        <v>300</v>
      </c>
      <c r="D458" s="193"/>
      <c r="E458" s="193"/>
      <c r="F458" s="190">
        <f>F459+F480+F497</f>
        <v>2616.18631</v>
      </c>
    </row>
    <row r="459" spans="1:6" s="195" customFormat="1" ht="15" customHeight="1">
      <c r="A459" s="197" t="s">
        <v>365</v>
      </c>
      <c r="B459" s="193" t="s">
        <v>444</v>
      </c>
      <c r="C459" s="193" t="s">
        <v>353</v>
      </c>
      <c r="D459" s="193" t="s">
        <v>445</v>
      </c>
      <c r="E459" s="193"/>
      <c r="F459" s="190">
        <f>F464+F460</f>
        <v>2616.18631</v>
      </c>
    </row>
    <row r="460" spans="1:6" s="195" customFormat="1" ht="26.25" hidden="1">
      <c r="A460" s="208" t="s">
        <v>367</v>
      </c>
      <c r="B460" s="35" t="s">
        <v>551</v>
      </c>
      <c r="C460" s="35" t="s">
        <v>300</v>
      </c>
      <c r="D460" s="200" t="s">
        <v>368</v>
      </c>
      <c r="E460" s="207"/>
      <c r="F460" s="198">
        <f>F461</f>
        <v>0</v>
      </c>
    </row>
    <row r="461" spans="1:6" s="195" customFormat="1" ht="15.75" hidden="1">
      <c r="A461" s="209" t="s">
        <v>320</v>
      </c>
      <c r="B461" s="35" t="s">
        <v>551</v>
      </c>
      <c r="C461" s="35" t="s">
        <v>300</v>
      </c>
      <c r="D461" s="200" t="s">
        <v>368</v>
      </c>
      <c r="E461" s="207" t="s">
        <v>321</v>
      </c>
      <c r="F461" s="198">
        <f>F462</f>
        <v>0</v>
      </c>
    </row>
    <row r="462" spans="1:6" s="195" customFormat="1" ht="15.75" hidden="1">
      <c r="A462" s="209" t="s">
        <v>369</v>
      </c>
      <c r="B462" s="35" t="s">
        <v>551</v>
      </c>
      <c r="C462" s="35" t="s">
        <v>300</v>
      </c>
      <c r="D462" s="200" t="s">
        <v>368</v>
      </c>
      <c r="E462" s="207" t="s">
        <v>323</v>
      </c>
      <c r="F462" s="198">
        <f>F463</f>
        <v>0</v>
      </c>
    </row>
    <row r="463" spans="1:6" s="195" customFormat="1" ht="15.75" hidden="1">
      <c r="A463" s="208" t="s">
        <v>326</v>
      </c>
      <c r="B463" s="35" t="s">
        <v>551</v>
      </c>
      <c r="C463" s="35" t="s">
        <v>300</v>
      </c>
      <c r="D463" s="200" t="s">
        <v>368</v>
      </c>
      <c r="E463" s="207" t="s">
        <v>327</v>
      </c>
      <c r="F463" s="198"/>
    </row>
    <row r="464" spans="1:6" ht="25.5" customHeight="1">
      <c r="A464" s="197" t="s">
        <v>553</v>
      </c>
      <c r="B464" s="35" t="s">
        <v>551</v>
      </c>
      <c r="C464" s="35" t="s">
        <v>300</v>
      </c>
      <c r="D464" s="35" t="s">
        <v>554</v>
      </c>
      <c r="E464" s="35"/>
      <c r="F464" s="198">
        <f>F465+F469+F474</f>
        <v>2616.18631</v>
      </c>
    </row>
    <row r="465" spans="1:6" ht="26.25">
      <c r="A465" s="227" t="s">
        <v>464</v>
      </c>
      <c r="B465" s="35" t="s">
        <v>551</v>
      </c>
      <c r="C465" s="35" t="s">
        <v>300</v>
      </c>
      <c r="D465" s="35" t="s">
        <v>554</v>
      </c>
      <c r="E465" s="228" t="s">
        <v>308</v>
      </c>
      <c r="F465" s="198">
        <f>F466</f>
        <v>2115.66703</v>
      </c>
    </row>
    <row r="466" spans="1:6" ht="15.75">
      <c r="A466" s="229" t="s">
        <v>465</v>
      </c>
      <c r="B466" s="35" t="s">
        <v>551</v>
      </c>
      <c r="C466" s="35" t="s">
        <v>300</v>
      </c>
      <c r="D466" s="35" t="s">
        <v>554</v>
      </c>
      <c r="E466" s="228" t="s">
        <v>408</v>
      </c>
      <c r="F466" s="198">
        <f>F467+F468</f>
        <v>2115.66703</v>
      </c>
    </row>
    <row r="467" spans="1:6" ht="15.75">
      <c r="A467" s="209" t="s">
        <v>311</v>
      </c>
      <c r="B467" s="35" t="s">
        <v>551</v>
      </c>
      <c r="C467" s="35" t="s">
        <v>300</v>
      </c>
      <c r="D467" s="35" t="s">
        <v>554</v>
      </c>
      <c r="E467" s="228" t="s">
        <v>409</v>
      </c>
      <c r="F467" s="198">
        <v>2114.16703</v>
      </c>
    </row>
    <row r="468" spans="1:6" ht="15.75">
      <c r="A468" s="209" t="s">
        <v>318</v>
      </c>
      <c r="B468" s="35" t="s">
        <v>551</v>
      </c>
      <c r="C468" s="35" t="s">
        <v>300</v>
      </c>
      <c r="D468" s="35" t="s">
        <v>554</v>
      </c>
      <c r="E468" s="228" t="s">
        <v>410</v>
      </c>
      <c r="F468" s="198">
        <v>1.5</v>
      </c>
    </row>
    <row r="469" spans="1:6" ht="15.75">
      <c r="A469" s="199" t="s">
        <v>320</v>
      </c>
      <c r="B469" s="35" t="s">
        <v>551</v>
      </c>
      <c r="C469" s="35" t="s">
        <v>300</v>
      </c>
      <c r="D469" s="35" t="s">
        <v>554</v>
      </c>
      <c r="E469" s="228" t="s">
        <v>321</v>
      </c>
      <c r="F469" s="198">
        <f>F470</f>
        <v>441.27</v>
      </c>
    </row>
    <row r="470" spans="1:6" ht="15.75">
      <c r="A470" s="199" t="s">
        <v>322</v>
      </c>
      <c r="B470" s="35" t="s">
        <v>551</v>
      </c>
      <c r="C470" s="35" t="s">
        <v>300</v>
      </c>
      <c r="D470" s="35" t="s">
        <v>554</v>
      </c>
      <c r="E470" s="228" t="s">
        <v>323</v>
      </c>
      <c r="F470" s="198">
        <f>F471+F472+F473</f>
        <v>441.27</v>
      </c>
    </row>
    <row r="471" spans="1:6" ht="26.25">
      <c r="A471" s="227" t="s">
        <v>466</v>
      </c>
      <c r="B471" s="35" t="s">
        <v>551</v>
      </c>
      <c r="C471" s="35" t="s">
        <v>300</v>
      </c>
      <c r="D471" s="35" t="s">
        <v>554</v>
      </c>
      <c r="E471" s="228" t="s">
        <v>325</v>
      </c>
      <c r="F471" s="198">
        <v>18.292</v>
      </c>
    </row>
    <row r="472" spans="1:6" ht="26.25" hidden="1">
      <c r="A472" s="227" t="s">
        <v>467</v>
      </c>
      <c r="B472" s="35" t="s">
        <v>551</v>
      </c>
      <c r="C472" s="35" t="s">
        <v>300</v>
      </c>
      <c r="D472" s="35" t="s">
        <v>554</v>
      </c>
      <c r="E472" s="228" t="s">
        <v>412</v>
      </c>
      <c r="F472" s="198"/>
    </row>
    <row r="473" spans="1:6" ht="15.75">
      <c r="A473" s="199" t="s">
        <v>326</v>
      </c>
      <c r="B473" s="35" t="s">
        <v>551</v>
      </c>
      <c r="C473" s="35" t="s">
        <v>300</v>
      </c>
      <c r="D473" s="35" t="s">
        <v>554</v>
      </c>
      <c r="E473" s="228" t="s">
        <v>327</v>
      </c>
      <c r="F473" s="198">
        <v>422.978</v>
      </c>
    </row>
    <row r="474" spans="1:6" ht="15.75">
      <c r="A474" s="209" t="s">
        <v>328</v>
      </c>
      <c r="B474" s="35" t="s">
        <v>551</v>
      </c>
      <c r="C474" s="35" t="s">
        <v>300</v>
      </c>
      <c r="D474" s="35" t="s">
        <v>554</v>
      </c>
      <c r="E474" s="228" t="s">
        <v>329</v>
      </c>
      <c r="F474" s="198">
        <f>F477+F475</f>
        <v>59.249280000000006</v>
      </c>
    </row>
    <row r="475" spans="1:6" ht="15.75">
      <c r="A475" s="204" t="s">
        <v>330</v>
      </c>
      <c r="B475" s="35" t="s">
        <v>551</v>
      </c>
      <c r="C475" s="35" t="s">
        <v>300</v>
      </c>
      <c r="D475" s="35" t="s">
        <v>554</v>
      </c>
      <c r="E475" s="228" t="s">
        <v>331</v>
      </c>
      <c r="F475" s="198">
        <f>F476</f>
        <v>0.2503</v>
      </c>
    </row>
    <row r="476" spans="1:6" ht="63.75">
      <c r="A476" s="204" t="s">
        <v>332</v>
      </c>
      <c r="B476" s="35" t="s">
        <v>551</v>
      </c>
      <c r="C476" s="35" t="s">
        <v>300</v>
      </c>
      <c r="D476" s="35" t="s">
        <v>554</v>
      </c>
      <c r="E476" s="228" t="s">
        <v>333</v>
      </c>
      <c r="F476" s="198">
        <v>0.2503</v>
      </c>
    </row>
    <row r="477" spans="1:6" ht="15.75">
      <c r="A477" s="204" t="s">
        <v>334</v>
      </c>
      <c r="B477" s="35" t="s">
        <v>551</v>
      </c>
      <c r="C477" s="35" t="s">
        <v>300</v>
      </c>
      <c r="D477" s="35" t="s">
        <v>554</v>
      </c>
      <c r="E477" s="228" t="s">
        <v>335</v>
      </c>
      <c r="F477" s="198">
        <f>F478+F479</f>
        <v>58.99898</v>
      </c>
    </row>
    <row r="478" spans="1:6" ht="15.75">
      <c r="A478" s="208" t="s">
        <v>336</v>
      </c>
      <c r="B478" s="35" t="s">
        <v>551</v>
      </c>
      <c r="C478" s="35" t="s">
        <v>300</v>
      </c>
      <c r="D478" s="35" t="s">
        <v>554</v>
      </c>
      <c r="E478" s="228" t="s">
        <v>337</v>
      </c>
      <c r="F478" s="198">
        <v>30.758</v>
      </c>
    </row>
    <row r="479" spans="1:6" ht="15.75">
      <c r="A479" s="204" t="s">
        <v>338</v>
      </c>
      <c r="B479" s="35" t="s">
        <v>551</v>
      </c>
      <c r="C479" s="35" t="s">
        <v>300</v>
      </c>
      <c r="D479" s="35" t="s">
        <v>554</v>
      </c>
      <c r="E479" s="228" t="s">
        <v>339</v>
      </c>
      <c r="F479" s="198">
        <v>28.24098</v>
      </c>
    </row>
    <row r="480" spans="1:6" ht="15.75" hidden="1">
      <c r="A480" s="197" t="s">
        <v>555</v>
      </c>
      <c r="B480" s="35" t="s">
        <v>551</v>
      </c>
      <c r="C480" s="35" t="s">
        <v>300</v>
      </c>
      <c r="D480" s="35" t="s">
        <v>556</v>
      </c>
      <c r="E480" s="35"/>
      <c r="F480" s="198">
        <f>F481</f>
        <v>0</v>
      </c>
    </row>
    <row r="481" spans="1:6" ht="17.25" customHeight="1" hidden="1">
      <c r="A481" s="197" t="s">
        <v>557</v>
      </c>
      <c r="B481" s="35" t="s">
        <v>551</v>
      </c>
      <c r="C481" s="35" t="s">
        <v>300</v>
      </c>
      <c r="D481" s="35" t="s">
        <v>558</v>
      </c>
      <c r="E481" s="35"/>
      <c r="F481" s="198">
        <f>F482+F486+F491</f>
        <v>0</v>
      </c>
    </row>
    <row r="482" spans="1:6" ht="27.75" customHeight="1" hidden="1">
      <c r="A482" s="227" t="s">
        <v>464</v>
      </c>
      <c r="B482" s="35" t="s">
        <v>551</v>
      </c>
      <c r="C482" s="35" t="s">
        <v>300</v>
      </c>
      <c r="D482" s="35" t="s">
        <v>558</v>
      </c>
      <c r="E482" s="228" t="s">
        <v>308</v>
      </c>
      <c r="F482" s="198">
        <f>F483</f>
        <v>0</v>
      </c>
    </row>
    <row r="483" spans="1:6" ht="17.25" customHeight="1" hidden="1">
      <c r="A483" s="229" t="s">
        <v>465</v>
      </c>
      <c r="B483" s="35" t="s">
        <v>551</v>
      </c>
      <c r="C483" s="35" t="s">
        <v>300</v>
      </c>
      <c r="D483" s="35" t="s">
        <v>558</v>
      </c>
      <c r="E483" s="228" t="s">
        <v>408</v>
      </c>
      <c r="F483" s="198">
        <f>F484+F485</f>
        <v>0</v>
      </c>
    </row>
    <row r="484" spans="1:6" ht="17.25" customHeight="1" hidden="1">
      <c r="A484" s="209" t="s">
        <v>311</v>
      </c>
      <c r="B484" s="35" t="s">
        <v>551</v>
      </c>
      <c r="C484" s="35" t="s">
        <v>300</v>
      </c>
      <c r="D484" s="35" t="s">
        <v>558</v>
      </c>
      <c r="E484" s="228" t="s">
        <v>409</v>
      </c>
      <c r="F484" s="198"/>
    </row>
    <row r="485" spans="1:6" ht="17.25" customHeight="1" hidden="1">
      <c r="A485" s="209" t="s">
        <v>318</v>
      </c>
      <c r="B485" s="35" t="s">
        <v>551</v>
      </c>
      <c r="C485" s="35" t="s">
        <v>300</v>
      </c>
      <c r="D485" s="35" t="s">
        <v>558</v>
      </c>
      <c r="E485" s="228" t="s">
        <v>410</v>
      </c>
      <c r="F485" s="198"/>
    </row>
    <row r="486" spans="1:6" ht="17.25" customHeight="1" hidden="1">
      <c r="A486" s="199" t="s">
        <v>320</v>
      </c>
      <c r="B486" s="35" t="s">
        <v>551</v>
      </c>
      <c r="C486" s="35" t="s">
        <v>300</v>
      </c>
      <c r="D486" s="35" t="s">
        <v>558</v>
      </c>
      <c r="E486" s="228" t="s">
        <v>321</v>
      </c>
      <c r="F486" s="198">
        <f>F487</f>
        <v>0</v>
      </c>
    </row>
    <row r="487" spans="1:6" ht="17.25" customHeight="1" hidden="1">
      <c r="A487" s="199" t="s">
        <v>322</v>
      </c>
      <c r="B487" s="35" t="s">
        <v>551</v>
      </c>
      <c r="C487" s="35" t="s">
        <v>300</v>
      </c>
      <c r="D487" s="35" t="s">
        <v>558</v>
      </c>
      <c r="E487" s="228" t="s">
        <v>323</v>
      </c>
      <c r="F487" s="198">
        <f>F488+F489+F490</f>
        <v>0</v>
      </c>
    </row>
    <row r="488" spans="1:6" ht="23.25" customHeight="1" hidden="1">
      <c r="A488" s="227" t="s">
        <v>466</v>
      </c>
      <c r="B488" s="35" t="s">
        <v>551</v>
      </c>
      <c r="C488" s="35" t="s">
        <v>300</v>
      </c>
      <c r="D488" s="35" t="s">
        <v>558</v>
      </c>
      <c r="E488" s="228" t="s">
        <v>325</v>
      </c>
      <c r="F488" s="198"/>
    </row>
    <row r="489" spans="1:6" ht="29.25" customHeight="1" hidden="1">
      <c r="A489" s="227" t="s">
        <v>467</v>
      </c>
      <c r="B489" s="35" t="s">
        <v>551</v>
      </c>
      <c r="C489" s="35" t="s">
        <v>300</v>
      </c>
      <c r="D489" s="35" t="s">
        <v>558</v>
      </c>
      <c r="E489" s="228" t="s">
        <v>412</v>
      </c>
      <c r="F489" s="198"/>
    </row>
    <row r="490" spans="1:6" ht="17.25" customHeight="1" hidden="1">
      <c r="A490" s="199" t="s">
        <v>326</v>
      </c>
      <c r="B490" s="35" t="s">
        <v>551</v>
      </c>
      <c r="C490" s="35" t="s">
        <v>300</v>
      </c>
      <c r="D490" s="35" t="s">
        <v>558</v>
      </c>
      <c r="E490" s="228" t="s">
        <v>327</v>
      </c>
      <c r="F490" s="198"/>
    </row>
    <row r="491" spans="1:6" ht="17.25" customHeight="1" hidden="1">
      <c r="A491" s="209" t="s">
        <v>328</v>
      </c>
      <c r="B491" s="35" t="s">
        <v>551</v>
      </c>
      <c r="C491" s="35" t="s">
        <v>300</v>
      </c>
      <c r="D491" s="35" t="s">
        <v>558</v>
      </c>
      <c r="E491" s="228" t="s">
        <v>329</v>
      </c>
      <c r="F491" s="198">
        <f>F494+F492</f>
        <v>0</v>
      </c>
    </row>
    <row r="492" spans="1:6" ht="17.25" customHeight="1" hidden="1">
      <c r="A492" s="204" t="s">
        <v>330</v>
      </c>
      <c r="B492" s="35" t="s">
        <v>551</v>
      </c>
      <c r="C492" s="35" t="s">
        <v>300</v>
      </c>
      <c r="D492" s="35" t="s">
        <v>558</v>
      </c>
      <c r="E492" s="228" t="s">
        <v>331</v>
      </c>
      <c r="F492" s="198">
        <f>F493</f>
        <v>0</v>
      </c>
    </row>
    <row r="493" spans="1:6" ht="65.25" customHeight="1" hidden="1">
      <c r="A493" s="204" t="s">
        <v>332</v>
      </c>
      <c r="B493" s="35" t="s">
        <v>551</v>
      </c>
      <c r="C493" s="35" t="s">
        <v>300</v>
      </c>
      <c r="D493" s="35" t="s">
        <v>558</v>
      </c>
      <c r="E493" s="228" t="s">
        <v>333</v>
      </c>
      <c r="F493" s="198"/>
    </row>
    <row r="494" spans="1:6" ht="16.5" customHeight="1" hidden="1">
      <c r="A494" s="204" t="s">
        <v>334</v>
      </c>
      <c r="B494" s="35" t="s">
        <v>551</v>
      </c>
      <c r="C494" s="35" t="s">
        <v>300</v>
      </c>
      <c r="D494" s="35" t="s">
        <v>558</v>
      </c>
      <c r="E494" s="228" t="s">
        <v>335</v>
      </c>
      <c r="F494" s="198">
        <f>F495+F496</f>
        <v>0</v>
      </c>
    </row>
    <row r="495" spans="1:6" ht="17.25" customHeight="1" hidden="1">
      <c r="A495" s="208" t="s">
        <v>336</v>
      </c>
      <c r="B495" s="35" t="s">
        <v>551</v>
      </c>
      <c r="C495" s="35" t="s">
        <v>300</v>
      </c>
      <c r="D495" s="35" t="s">
        <v>558</v>
      </c>
      <c r="E495" s="228" t="s">
        <v>337</v>
      </c>
      <c r="F495" s="198"/>
    </row>
    <row r="496" spans="1:6" ht="15.75" hidden="1">
      <c r="A496" s="204" t="s">
        <v>338</v>
      </c>
      <c r="B496" s="35" t="s">
        <v>551</v>
      </c>
      <c r="C496" s="35" t="s">
        <v>300</v>
      </c>
      <c r="D496" s="35" t="s">
        <v>558</v>
      </c>
      <c r="E496" s="228" t="s">
        <v>339</v>
      </c>
      <c r="F496" s="198"/>
    </row>
    <row r="497" spans="1:6" ht="15.75" hidden="1">
      <c r="A497" s="197" t="s">
        <v>495</v>
      </c>
      <c r="B497" s="35" t="s">
        <v>551</v>
      </c>
      <c r="C497" s="35" t="s">
        <v>300</v>
      </c>
      <c r="D497" s="35" t="s">
        <v>496</v>
      </c>
      <c r="E497" s="214"/>
      <c r="F497" s="198">
        <f>F498</f>
        <v>0</v>
      </c>
    </row>
    <row r="498" spans="1:6" ht="26.25" hidden="1">
      <c r="A498" s="197" t="s">
        <v>559</v>
      </c>
      <c r="B498" s="35" t="s">
        <v>551</v>
      </c>
      <c r="C498" s="35" t="s">
        <v>300</v>
      </c>
      <c r="D498" s="35" t="s">
        <v>560</v>
      </c>
      <c r="E498" s="207"/>
      <c r="F498" s="198">
        <f>F499</f>
        <v>0</v>
      </c>
    </row>
    <row r="499" spans="1:6" ht="15.75" hidden="1">
      <c r="A499" s="209" t="s">
        <v>320</v>
      </c>
      <c r="B499" s="35" t="s">
        <v>551</v>
      </c>
      <c r="C499" s="35" t="s">
        <v>300</v>
      </c>
      <c r="D499" s="35" t="s">
        <v>560</v>
      </c>
      <c r="E499" s="207" t="s">
        <v>321</v>
      </c>
      <c r="F499" s="198">
        <f>F500</f>
        <v>0</v>
      </c>
    </row>
    <row r="500" spans="1:6" ht="15.75" hidden="1">
      <c r="A500" s="209" t="s">
        <v>369</v>
      </c>
      <c r="B500" s="35" t="s">
        <v>551</v>
      </c>
      <c r="C500" s="35" t="s">
        <v>300</v>
      </c>
      <c r="D500" s="35" t="s">
        <v>560</v>
      </c>
      <c r="E500" s="207" t="s">
        <v>323</v>
      </c>
      <c r="F500" s="198">
        <f>F501</f>
        <v>0</v>
      </c>
    </row>
    <row r="501" spans="1:6" ht="26.25" hidden="1">
      <c r="A501" s="227" t="s">
        <v>467</v>
      </c>
      <c r="B501" s="35" t="s">
        <v>551</v>
      </c>
      <c r="C501" s="35" t="s">
        <v>300</v>
      </c>
      <c r="D501" s="35" t="s">
        <v>560</v>
      </c>
      <c r="E501" s="207" t="s">
        <v>412</v>
      </c>
      <c r="F501" s="198"/>
    </row>
    <row r="502" spans="1:6" s="195" customFormat="1" ht="15.75">
      <c r="A502" s="213" t="s">
        <v>561</v>
      </c>
      <c r="B502" s="193" t="s">
        <v>551</v>
      </c>
      <c r="C502" s="193" t="s">
        <v>345</v>
      </c>
      <c r="D502" s="193"/>
      <c r="E502" s="193"/>
      <c r="F502" s="190">
        <f>F503+F520</f>
        <v>269.42783000000003</v>
      </c>
    </row>
    <row r="503" spans="1:6" ht="52.5" customHeight="1">
      <c r="A503" s="204" t="s">
        <v>543</v>
      </c>
      <c r="B503" s="35" t="s">
        <v>551</v>
      </c>
      <c r="C503" s="35" t="s">
        <v>345</v>
      </c>
      <c r="D503" s="219" t="s">
        <v>544</v>
      </c>
      <c r="E503" s="214"/>
      <c r="F503" s="198">
        <f>F504</f>
        <v>263.17783000000003</v>
      </c>
    </row>
    <row r="504" spans="1:6" ht="32.25" customHeight="1">
      <c r="A504" s="226" t="s">
        <v>462</v>
      </c>
      <c r="B504" s="35" t="s">
        <v>551</v>
      </c>
      <c r="C504" s="35" t="s">
        <v>345</v>
      </c>
      <c r="D504" s="35" t="s">
        <v>545</v>
      </c>
      <c r="E504" s="214"/>
      <c r="F504" s="198">
        <f>F505+F509+F514</f>
        <v>263.17783000000003</v>
      </c>
    </row>
    <row r="505" spans="1:6" ht="26.25">
      <c r="A505" s="227" t="s">
        <v>464</v>
      </c>
      <c r="B505" s="35" t="s">
        <v>551</v>
      </c>
      <c r="C505" s="35" t="s">
        <v>345</v>
      </c>
      <c r="D505" s="35" t="s">
        <v>545</v>
      </c>
      <c r="E505" s="207" t="s">
        <v>308</v>
      </c>
      <c r="F505" s="198">
        <f>F506</f>
        <v>236.90595</v>
      </c>
    </row>
    <row r="506" spans="1:6" ht="15.75">
      <c r="A506" s="229" t="s">
        <v>465</v>
      </c>
      <c r="B506" s="35" t="s">
        <v>551</v>
      </c>
      <c r="C506" s="35" t="s">
        <v>345</v>
      </c>
      <c r="D506" s="35" t="s">
        <v>545</v>
      </c>
      <c r="E506" s="207" t="s">
        <v>408</v>
      </c>
      <c r="F506" s="198">
        <f>F507+F508</f>
        <v>236.90595</v>
      </c>
    </row>
    <row r="507" spans="1:6" ht="15.75">
      <c r="A507" s="209" t="s">
        <v>311</v>
      </c>
      <c r="B507" s="35" t="s">
        <v>551</v>
      </c>
      <c r="C507" s="35" t="s">
        <v>345</v>
      </c>
      <c r="D507" s="35" t="s">
        <v>545</v>
      </c>
      <c r="E507" s="207" t="s">
        <v>409</v>
      </c>
      <c r="F507" s="198">
        <v>236.90595</v>
      </c>
    </row>
    <row r="508" spans="1:6" ht="15.75" hidden="1">
      <c r="A508" s="209" t="s">
        <v>318</v>
      </c>
      <c r="B508" s="35" t="s">
        <v>551</v>
      </c>
      <c r="C508" s="35" t="s">
        <v>345</v>
      </c>
      <c r="D508" s="35" t="s">
        <v>545</v>
      </c>
      <c r="E508" s="207" t="s">
        <v>410</v>
      </c>
      <c r="F508" s="198"/>
    </row>
    <row r="509" spans="1:6" ht="15.75">
      <c r="A509" s="209" t="s">
        <v>320</v>
      </c>
      <c r="B509" s="35" t="s">
        <v>551</v>
      </c>
      <c r="C509" s="35" t="s">
        <v>345</v>
      </c>
      <c r="D509" s="35" t="s">
        <v>545</v>
      </c>
      <c r="E509" s="207" t="s">
        <v>321</v>
      </c>
      <c r="F509" s="198">
        <f>F510</f>
        <v>22.55865</v>
      </c>
    </row>
    <row r="510" spans="1:6" ht="15.75">
      <c r="A510" s="209" t="s">
        <v>369</v>
      </c>
      <c r="B510" s="35" t="s">
        <v>551</v>
      </c>
      <c r="C510" s="35" t="s">
        <v>345</v>
      </c>
      <c r="D510" s="35" t="s">
        <v>545</v>
      </c>
      <c r="E510" s="207" t="s">
        <v>323</v>
      </c>
      <c r="F510" s="198">
        <f>F511+F512+F513</f>
        <v>22.55865</v>
      </c>
    </row>
    <row r="511" spans="1:6" ht="26.25">
      <c r="A511" s="227" t="s">
        <v>466</v>
      </c>
      <c r="B511" s="35" t="s">
        <v>551</v>
      </c>
      <c r="C511" s="35" t="s">
        <v>345</v>
      </c>
      <c r="D511" s="35" t="s">
        <v>545</v>
      </c>
      <c r="E511" s="207" t="s">
        <v>325</v>
      </c>
      <c r="F511" s="198">
        <v>9.22313</v>
      </c>
    </row>
    <row r="512" spans="1:6" ht="26.25" hidden="1">
      <c r="A512" s="227" t="s">
        <v>467</v>
      </c>
      <c r="B512" s="35" t="s">
        <v>551</v>
      </c>
      <c r="C512" s="35" t="s">
        <v>345</v>
      </c>
      <c r="D512" s="35" t="s">
        <v>554</v>
      </c>
      <c r="E512" s="207" t="s">
        <v>412</v>
      </c>
      <c r="F512" s="198"/>
    </row>
    <row r="513" spans="1:6" ht="17.25" customHeight="1">
      <c r="A513" s="208" t="s">
        <v>326</v>
      </c>
      <c r="B513" s="35" t="s">
        <v>551</v>
      </c>
      <c r="C513" s="35" t="s">
        <v>345</v>
      </c>
      <c r="D513" s="35" t="s">
        <v>545</v>
      </c>
      <c r="E513" s="207" t="s">
        <v>327</v>
      </c>
      <c r="F513" s="198">
        <v>13.33552</v>
      </c>
    </row>
    <row r="514" spans="1:6" ht="15.75" hidden="1">
      <c r="A514" s="209" t="s">
        <v>328</v>
      </c>
      <c r="B514" s="35" t="s">
        <v>551</v>
      </c>
      <c r="C514" s="35" t="s">
        <v>345</v>
      </c>
      <c r="D514" s="35" t="s">
        <v>545</v>
      </c>
      <c r="E514" s="228" t="s">
        <v>329</v>
      </c>
      <c r="F514" s="198">
        <f>F517+F515</f>
        <v>3.7132300000000003</v>
      </c>
    </row>
    <row r="515" spans="1:6" ht="15.75">
      <c r="A515" s="204" t="s">
        <v>330</v>
      </c>
      <c r="B515" s="35" t="s">
        <v>551</v>
      </c>
      <c r="C515" s="35" t="s">
        <v>345</v>
      </c>
      <c r="D515" s="35" t="s">
        <v>545</v>
      </c>
      <c r="E515" s="228" t="s">
        <v>331</v>
      </c>
      <c r="F515" s="198">
        <f>F516</f>
        <v>0.1</v>
      </c>
    </row>
    <row r="516" spans="1:6" ht="63.75">
      <c r="A516" s="204" t="s">
        <v>332</v>
      </c>
      <c r="B516" s="35" t="s">
        <v>551</v>
      </c>
      <c r="C516" s="35" t="s">
        <v>345</v>
      </c>
      <c r="D516" s="35" t="s">
        <v>545</v>
      </c>
      <c r="E516" s="228" t="s">
        <v>333</v>
      </c>
      <c r="F516" s="198">
        <v>0.1</v>
      </c>
    </row>
    <row r="517" spans="1:6" ht="15" customHeight="1">
      <c r="A517" s="204" t="s">
        <v>334</v>
      </c>
      <c r="B517" s="35" t="s">
        <v>551</v>
      </c>
      <c r="C517" s="35" t="s">
        <v>345</v>
      </c>
      <c r="D517" s="35" t="s">
        <v>545</v>
      </c>
      <c r="E517" s="228" t="s">
        <v>335</v>
      </c>
      <c r="F517" s="198">
        <f>F518+F519</f>
        <v>3.61323</v>
      </c>
    </row>
    <row r="518" spans="1:6" ht="15.75" hidden="1">
      <c r="A518" s="208" t="s">
        <v>336</v>
      </c>
      <c r="B518" s="35" t="s">
        <v>551</v>
      </c>
      <c r="C518" s="35" t="s">
        <v>345</v>
      </c>
      <c r="D518" s="35" t="s">
        <v>545</v>
      </c>
      <c r="E518" s="228" t="s">
        <v>337</v>
      </c>
      <c r="F518" s="198"/>
    </row>
    <row r="519" spans="1:6" ht="15.75">
      <c r="A519" s="204" t="s">
        <v>338</v>
      </c>
      <c r="B519" s="35" t="s">
        <v>551</v>
      </c>
      <c r="C519" s="35" t="s">
        <v>345</v>
      </c>
      <c r="D519" s="35" t="s">
        <v>545</v>
      </c>
      <c r="E519" s="228" t="s">
        <v>339</v>
      </c>
      <c r="F519" s="198">
        <v>3.61323</v>
      </c>
    </row>
    <row r="520" spans="1:6" ht="15.75">
      <c r="A520" s="197" t="s">
        <v>347</v>
      </c>
      <c r="B520" s="35" t="s">
        <v>551</v>
      </c>
      <c r="C520" s="35" t="s">
        <v>345</v>
      </c>
      <c r="D520" s="35" t="s">
        <v>349</v>
      </c>
      <c r="E520" s="35"/>
      <c r="F520" s="198">
        <f>F521</f>
        <v>6.25</v>
      </c>
    </row>
    <row r="521" spans="1:6" ht="66" customHeight="1">
      <c r="A521" s="197" t="s">
        <v>350</v>
      </c>
      <c r="B521" s="35" t="s">
        <v>551</v>
      </c>
      <c r="C521" s="35" t="s">
        <v>345</v>
      </c>
      <c r="D521" s="35" t="s">
        <v>351</v>
      </c>
      <c r="E521" s="35"/>
      <c r="F521" s="198">
        <f>F522</f>
        <v>6.25</v>
      </c>
    </row>
    <row r="522" spans="1:6" ht="45" customHeight="1">
      <c r="A522" s="241" t="s">
        <v>562</v>
      </c>
      <c r="B522" s="35" t="s">
        <v>551</v>
      </c>
      <c r="C522" s="35" t="s">
        <v>345</v>
      </c>
      <c r="D522" s="35" t="s">
        <v>563</v>
      </c>
      <c r="E522" s="35"/>
      <c r="F522" s="198">
        <f>F523</f>
        <v>6.25</v>
      </c>
    </row>
    <row r="523" spans="1:6" ht="24.75" customHeight="1">
      <c r="A523" s="227" t="s">
        <v>464</v>
      </c>
      <c r="B523" s="35" t="s">
        <v>551</v>
      </c>
      <c r="C523" s="35" t="s">
        <v>345</v>
      </c>
      <c r="D523" s="35" t="s">
        <v>563</v>
      </c>
      <c r="E523" s="35" t="s">
        <v>308</v>
      </c>
      <c r="F523" s="198">
        <f>F524</f>
        <v>6.25</v>
      </c>
    </row>
    <row r="524" spans="1:6" ht="15.75" customHeight="1">
      <c r="A524" s="229" t="s">
        <v>465</v>
      </c>
      <c r="B524" s="35" t="s">
        <v>551</v>
      </c>
      <c r="C524" s="35" t="s">
        <v>345</v>
      </c>
      <c r="D524" s="35" t="s">
        <v>563</v>
      </c>
      <c r="E524" s="35" t="s">
        <v>408</v>
      </c>
      <c r="F524" s="198">
        <f>F525+F526</f>
        <v>6.25</v>
      </c>
    </row>
    <row r="525" spans="1:6" ht="15" customHeight="1">
      <c r="A525" s="209" t="s">
        <v>311</v>
      </c>
      <c r="B525" s="35" t="s">
        <v>551</v>
      </c>
      <c r="C525" s="35" t="s">
        <v>345</v>
      </c>
      <c r="D525" s="35" t="s">
        <v>563</v>
      </c>
      <c r="E525" s="35" t="s">
        <v>409</v>
      </c>
      <c r="F525" s="198">
        <v>6.25</v>
      </c>
    </row>
    <row r="526" spans="1:6" ht="15.75" customHeight="1" hidden="1">
      <c r="A526" s="209" t="s">
        <v>318</v>
      </c>
      <c r="B526" s="35" t="s">
        <v>551</v>
      </c>
      <c r="C526" s="35" t="s">
        <v>345</v>
      </c>
      <c r="D526" s="35" t="s">
        <v>563</v>
      </c>
      <c r="E526" s="35" t="s">
        <v>410</v>
      </c>
      <c r="F526" s="198"/>
    </row>
    <row r="527" spans="1:6" s="195" customFormat="1" ht="15.75">
      <c r="A527" s="213" t="s">
        <v>564</v>
      </c>
      <c r="B527" s="193">
        <v>10</v>
      </c>
      <c r="C527" s="193"/>
      <c r="D527" s="193"/>
      <c r="E527" s="193"/>
      <c r="F527" s="190">
        <f>F528+F534+F591</f>
        <v>6312.71891</v>
      </c>
    </row>
    <row r="528" spans="1:6" s="195" customFormat="1" ht="15.75">
      <c r="A528" s="213" t="s">
        <v>565</v>
      </c>
      <c r="B528" s="193" t="s">
        <v>566</v>
      </c>
      <c r="C528" s="193" t="s">
        <v>353</v>
      </c>
      <c r="D528" s="193"/>
      <c r="E528" s="193"/>
      <c r="F528" s="190">
        <f>F529</f>
        <v>2.10154</v>
      </c>
    </row>
    <row r="529" spans="1:6" s="195" customFormat="1" ht="15.75">
      <c r="A529" s="197" t="s">
        <v>567</v>
      </c>
      <c r="B529" s="35" t="s">
        <v>566</v>
      </c>
      <c r="C529" s="35" t="s">
        <v>353</v>
      </c>
      <c r="D529" s="35" t="s">
        <v>568</v>
      </c>
      <c r="E529" s="35"/>
      <c r="F529" s="198">
        <f>F530</f>
        <v>2.10154</v>
      </c>
    </row>
    <row r="530" spans="1:6" s="195" customFormat="1" ht="26.25">
      <c r="A530" s="242" t="s">
        <v>569</v>
      </c>
      <c r="B530" s="35" t="s">
        <v>566</v>
      </c>
      <c r="C530" s="35" t="s">
        <v>353</v>
      </c>
      <c r="D530" s="35" t="s">
        <v>570</v>
      </c>
      <c r="E530" s="35"/>
      <c r="F530" s="198">
        <f>F531</f>
        <v>2.10154</v>
      </c>
    </row>
    <row r="531" spans="1:6" s="195" customFormat="1" ht="15.75">
      <c r="A531" s="209" t="s">
        <v>519</v>
      </c>
      <c r="B531" s="35" t="s">
        <v>566</v>
      </c>
      <c r="C531" s="35" t="s">
        <v>353</v>
      </c>
      <c r="D531" s="35" t="s">
        <v>570</v>
      </c>
      <c r="E531" s="35" t="s">
        <v>520</v>
      </c>
      <c r="F531" s="198">
        <f>F532</f>
        <v>2.10154</v>
      </c>
    </row>
    <row r="532" spans="1:6" s="195" customFormat="1" ht="26.25">
      <c r="A532" s="243" t="s">
        <v>521</v>
      </c>
      <c r="B532" s="35" t="s">
        <v>566</v>
      </c>
      <c r="C532" s="35" t="s">
        <v>353</v>
      </c>
      <c r="D532" s="35" t="s">
        <v>570</v>
      </c>
      <c r="E532" s="35" t="s">
        <v>522</v>
      </c>
      <c r="F532" s="198">
        <f>F533</f>
        <v>2.10154</v>
      </c>
    </row>
    <row r="533" spans="1:6" s="195" customFormat="1" ht="26.25">
      <c r="A533" s="208" t="s">
        <v>571</v>
      </c>
      <c r="B533" s="35" t="s">
        <v>566</v>
      </c>
      <c r="C533" s="35" t="s">
        <v>353</v>
      </c>
      <c r="D533" s="35" t="s">
        <v>570</v>
      </c>
      <c r="E533" s="35" t="s">
        <v>572</v>
      </c>
      <c r="F533" s="198">
        <v>2.10154</v>
      </c>
    </row>
    <row r="534" spans="1:6" s="238" customFormat="1" ht="14.25" customHeight="1">
      <c r="A534" s="213" t="s">
        <v>573</v>
      </c>
      <c r="B534" s="193">
        <v>10</v>
      </c>
      <c r="C534" s="193" t="s">
        <v>314</v>
      </c>
      <c r="D534" s="193"/>
      <c r="E534" s="193"/>
      <c r="F534" s="190">
        <f>F535</f>
        <v>5266.32786</v>
      </c>
    </row>
    <row r="535" spans="1:6" s="239" customFormat="1" ht="14.25" customHeight="1">
      <c r="A535" s="197" t="s">
        <v>413</v>
      </c>
      <c r="B535" s="35">
        <v>10</v>
      </c>
      <c r="C535" s="35" t="s">
        <v>314</v>
      </c>
      <c r="D535" s="35" t="s">
        <v>414</v>
      </c>
      <c r="E535" s="35"/>
      <c r="F535" s="198">
        <f>F540+F570+F536+F578</f>
        <v>5266.32786</v>
      </c>
    </row>
    <row r="536" spans="1:6" s="239" customFormat="1" ht="25.5" customHeight="1" hidden="1">
      <c r="A536" s="244" t="s">
        <v>574</v>
      </c>
      <c r="B536" s="35">
        <v>10</v>
      </c>
      <c r="C536" s="35" t="s">
        <v>314</v>
      </c>
      <c r="D536" s="35" t="s">
        <v>575</v>
      </c>
      <c r="E536" s="35"/>
      <c r="F536" s="198">
        <f>F537</f>
        <v>0</v>
      </c>
    </row>
    <row r="537" spans="1:6" s="239" customFormat="1" ht="15.75" customHeight="1" hidden="1">
      <c r="A537" s="209" t="s">
        <v>519</v>
      </c>
      <c r="B537" s="35">
        <v>10</v>
      </c>
      <c r="C537" s="35" t="s">
        <v>314</v>
      </c>
      <c r="D537" s="35" t="s">
        <v>575</v>
      </c>
      <c r="E537" s="35" t="s">
        <v>520</v>
      </c>
      <c r="F537" s="198">
        <f>F538</f>
        <v>0</v>
      </c>
    </row>
    <row r="538" spans="1:6" s="239" customFormat="1" ht="30.75" customHeight="1" hidden="1">
      <c r="A538" s="243" t="s">
        <v>521</v>
      </c>
      <c r="B538" s="35">
        <v>10</v>
      </c>
      <c r="C538" s="35" t="s">
        <v>314</v>
      </c>
      <c r="D538" s="35" t="s">
        <v>575</v>
      </c>
      <c r="E538" s="35" t="s">
        <v>522</v>
      </c>
      <c r="F538" s="198">
        <f>F539</f>
        <v>0</v>
      </c>
    </row>
    <row r="539" spans="1:6" s="239" customFormat="1" ht="28.5" customHeight="1" hidden="1">
      <c r="A539" s="208" t="s">
        <v>571</v>
      </c>
      <c r="B539" s="35">
        <v>10</v>
      </c>
      <c r="C539" s="35" t="s">
        <v>314</v>
      </c>
      <c r="D539" s="35" t="s">
        <v>575</v>
      </c>
      <c r="E539" s="35" t="s">
        <v>576</v>
      </c>
      <c r="F539" s="198"/>
    </row>
    <row r="540" spans="1:6" s="239" customFormat="1" ht="26.25" customHeight="1">
      <c r="A540" s="197" t="s">
        <v>577</v>
      </c>
      <c r="B540" s="35">
        <v>10</v>
      </c>
      <c r="C540" s="35" t="s">
        <v>314</v>
      </c>
      <c r="D540" s="35" t="s">
        <v>578</v>
      </c>
      <c r="E540" s="35"/>
      <c r="F540" s="198">
        <f>F541+F548+F563</f>
        <v>4531.58902</v>
      </c>
    </row>
    <row r="541" spans="1:6" s="239" customFormat="1" ht="15.75">
      <c r="A541" s="197" t="s">
        <v>579</v>
      </c>
      <c r="B541" s="35">
        <v>10</v>
      </c>
      <c r="C541" s="35" t="s">
        <v>314</v>
      </c>
      <c r="D541" s="35" t="s">
        <v>580</v>
      </c>
      <c r="E541" s="35"/>
      <c r="F541" s="198">
        <f>F542+F545</f>
        <v>1350.61231</v>
      </c>
    </row>
    <row r="542" spans="1:6" s="239" customFormat="1" ht="15.75">
      <c r="A542" s="199" t="s">
        <v>320</v>
      </c>
      <c r="B542" s="35">
        <v>10</v>
      </c>
      <c r="C542" s="35" t="s">
        <v>314</v>
      </c>
      <c r="D542" s="35" t="s">
        <v>580</v>
      </c>
      <c r="E542" s="200" t="s">
        <v>321</v>
      </c>
      <c r="F542" s="198">
        <f>F543</f>
        <v>0.31447</v>
      </c>
    </row>
    <row r="543" spans="1:6" s="239" customFormat="1" ht="15.75">
      <c r="A543" s="199" t="s">
        <v>322</v>
      </c>
      <c r="B543" s="35">
        <v>10</v>
      </c>
      <c r="C543" s="35" t="s">
        <v>314</v>
      </c>
      <c r="D543" s="35" t="s">
        <v>580</v>
      </c>
      <c r="E543" s="200" t="s">
        <v>323</v>
      </c>
      <c r="F543" s="198">
        <f>F544</f>
        <v>0.31447</v>
      </c>
    </row>
    <row r="544" spans="1:6" s="239" customFormat="1" ht="15.75">
      <c r="A544" s="199" t="s">
        <v>326</v>
      </c>
      <c r="B544" s="35">
        <v>10</v>
      </c>
      <c r="C544" s="35" t="s">
        <v>314</v>
      </c>
      <c r="D544" s="35" t="s">
        <v>580</v>
      </c>
      <c r="E544" s="200" t="s">
        <v>327</v>
      </c>
      <c r="F544" s="198">
        <v>0.31447</v>
      </c>
    </row>
    <row r="545" spans="1:6" s="239" customFormat="1" ht="15.75">
      <c r="A545" s="199" t="s">
        <v>519</v>
      </c>
      <c r="B545" s="35">
        <v>10</v>
      </c>
      <c r="C545" s="35" t="s">
        <v>314</v>
      </c>
      <c r="D545" s="35" t="s">
        <v>580</v>
      </c>
      <c r="E545" s="35" t="s">
        <v>520</v>
      </c>
      <c r="F545" s="198">
        <f>F546</f>
        <v>1350.29784</v>
      </c>
    </row>
    <row r="546" spans="1:6" s="239" customFormat="1" ht="15.75">
      <c r="A546" s="199" t="s">
        <v>581</v>
      </c>
      <c r="B546" s="35">
        <v>10</v>
      </c>
      <c r="C546" s="35" t="s">
        <v>314</v>
      </c>
      <c r="D546" s="35" t="s">
        <v>580</v>
      </c>
      <c r="E546" s="35" t="s">
        <v>582</v>
      </c>
      <c r="F546" s="198">
        <f>F547</f>
        <v>1350.29784</v>
      </c>
    </row>
    <row r="547" spans="1:6" s="239" customFormat="1" ht="15.75">
      <c r="A547" s="197" t="s">
        <v>583</v>
      </c>
      <c r="B547" s="35">
        <v>10</v>
      </c>
      <c r="C547" s="35" t="s">
        <v>314</v>
      </c>
      <c r="D547" s="35" t="s">
        <v>580</v>
      </c>
      <c r="E547" s="35" t="s">
        <v>584</v>
      </c>
      <c r="F547" s="198">
        <v>1350.29784</v>
      </c>
    </row>
    <row r="548" spans="1:6" s="239" customFormat="1" ht="17.25" customHeight="1">
      <c r="A548" s="245" t="s">
        <v>585</v>
      </c>
      <c r="B548" s="35">
        <v>10</v>
      </c>
      <c r="C548" s="35" t="s">
        <v>314</v>
      </c>
      <c r="D548" s="35" t="s">
        <v>586</v>
      </c>
      <c r="E548" s="35"/>
      <c r="F548" s="198">
        <f>F549+F556</f>
        <v>3149.9339099999997</v>
      </c>
    </row>
    <row r="549" spans="1:6" s="239" customFormat="1" ht="15" customHeight="1">
      <c r="A549" s="197" t="s">
        <v>587</v>
      </c>
      <c r="B549" s="35">
        <v>10</v>
      </c>
      <c r="C549" s="35" t="s">
        <v>314</v>
      </c>
      <c r="D549" s="35" t="s">
        <v>588</v>
      </c>
      <c r="E549" s="35"/>
      <c r="F549" s="198">
        <f>F550+F553</f>
        <v>2451.89569</v>
      </c>
    </row>
    <row r="550" spans="1:6" s="239" customFormat="1" ht="15" customHeight="1">
      <c r="A550" s="199" t="s">
        <v>320</v>
      </c>
      <c r="B550" s="35">
        <v>10</v>
      </c>
      <c r="C550" s="35" t="s">
        <v>314</v>
      </c>
      <c r="D550" s="35" t="s">
        <v>588</v>
      </c>
      <c r="E550" s="200" t="s">
        <v>321</v>
      </c>
      <c r="F550" s="198">
        <f>F551</f>
        <v>40.52711</v>
      </c>
    </row>
    <row r="551" spans="1:6" s="239" customFormat="1" ht="15" customHeight="1">
      <c r="A551" s="199" t="s">
        <v>322</v>
      </c>
      <c r="B551" s="35">
        <v>10</v>
      </c>
      <c r="C551" s="35" t="s">
        <v>314</v>
      </c>
      <c r="D551" s="35" t="s">
        <v>588</v>
      </c>
      <c r="E551" s="200" t="s">
        <v>323</v>
      </c>
      <c r="F551" s="198">
        <f>F552</f>
        <v>40.52711</v>
      </c>
    </row>
    <row r="552" spans="1:6" s="239" customFormat="1" ht="15" customHeight="1">
      <c r="A552" s="199" t="s">
        <v>326</v>
      </c>
      <c r="B552" s="35">
        <v>10</v>
      </c>
      <c r="C552" s="35" t="s">
        <v>314</v>
      </c>
      <c r="D552" s="35" t="s">
        <v>588</v>
      </c>
      <c r="E552" s="200" t="s">
        <v>327</v>
      </c>
      <c r="F552" s="198">
        <v>40.52711</v>
      </c>
    </row>
    <row r="553" spans="1:6" s="239" customFormat="1" ht="15" customHeight="1">
      <c r="A553" s="199" t="s">
        <v>519</v>
      </c>
      <c r="B553" s="35">
        <v>10</v>
      </c>
      <c r="C553" s="35" t="s">
        <v>314</v>
      </c>
      <c r="D553" s="35" t="s">
        <v>588</v>
      </c>
      <c r="E553" s="35" t="s">
        <v>520</v>
      </c>
      <c r="F553" s="198">
        <f>F554</f>
        <v>2411.36858</v>
      </c>
    </row>
    <row r="554" spans="1:6" s="239" customFormat="1" ht="15" customHeight="1">
      <c r="A554" s="199" t="s">
        <v>581</v>
      </c>
      <c r="B554" s="35">
        <v>10</v>
      </c>
      <c r="C554" s="35" t="s">
        <v>314</v>
      </c>
      <c r="D554" s="35" t="s">
        <v>588</v>
      </c>
      <c r="E554" s="35" t="s">
        <v>582</v>
      </c>
      <c r="F554" s="198">
        <f>F555</f>
        <v>2411.36858</v>
      </c>
    </row>
    <row r="555" spans="1:6" s="239" customFormat="1" ht="15" customHeight="1">
      <c r="A555" s="197" t="s">
        <v>583</v>
      </c>
      <c r="B555" s="35">
        <v>10</v>
      </c>
      <c r="C555" s="35" t="s">
        <v>314</v>
      </c>
      <c r="D555" s="35" t="s">
        <v>588</v>
      </c>
      <c r="E555" s="35" t="s">
        <v>584</v>
      </c>
      <c r="F555" s="198">
        <v>2411.36858</v>
      </c>
    </row>
    <row r="556" spans="1:6" ht="19.5" customHeight="1">
      <c r="A556" s="197" t="s">
        <v>589</v>
      </c>
      <c r="B556" s="35">
        <v>10</v>
      </c>
      <c r="C556" s="35" t="s">
        <v>314</v>
      </c>
      <c r="D556" s="35" t="s">
        <v>590</v>
      </c>
      <c r="E556" s="35"/>
      <c r="F556" s="198">
        <f>F557+F560</f>
        <v>698.03822</v>
      </c>
    </row>
    <row r="557" spans="1:6" ht="12.75" customHeight="1">
      <c r="A557" s="199" t="s">
        <v>320</v>
      </c>
      <c r="B557" s="35">
        <v>10</v>
      </c>
      <c r="C557" s="35" t="s">
        <v>314</v>
      </c>
      <c r="D557" s="35" t="s">
        <v>590</v>
      </c>
      <c r="E557" s="200" t="s">
        <v>321</v>
      </c>
      <c r="F557" s="198">
        <f>F558</f>
        <v>11.86152</v>
      </c>
    </row>
    <row r="558" spans="1:6" ht="14.25" customHeight="1">
      <c r="A558" s="199" t="s">
        <v>322</v>
      </c>
      <c r="B558" s="35">
        <v>10</v>
      </c>
      <c r="C558" s="35" t="s">
        <v>314</v>
      </c>
      <c r="D558" s="35" t="s">
        <v>590</v>
      </c>
      <c r="E558" s="200" t="s">
        <v>323</v>
      </c>
      <c r="F558" s="198">
        <f>F559</f>
        <v>11.86152</v>
      </c>
    </row>
    <row r="559" spans="1:6" ht="14.25" customHeight="1">
      <c r="A559" s="199" t="s">
        <v>326</v>
      </c>
      <c r="B559" s="35">
        <v>10</v>
      </c>
      <c r="C559" s="35" t="s">
        <v>314</v>
      </c>
      <c r="D559" s="35" t="s">
        <v>590</v>
      </c>
      <c r="E559" s="200" t="s">
        <v>327</v>
      </c>
      <c r="F559" s="198">
        <v>11.86152</v>
      </c>
    </row>
    <row r="560" spans="1:6" ht="14.25" customHeight="1">
      <c r="A560" s="199" t="s">
        <v>519</v>
      </c>
      <c r="B560" s="35">
        <v>10</v>
      </c>
      <c r="C560" s="35" t="s">
        <v>314</v>
      </c>
      <c r="D560" s="35" t="s">
        <v>590</v>
      </c>
      <c r="E560" s="35" t="s">
        <v>520</v>
      </c>
      <c r="F560" s="198">
        <f>F561</f>
        <v>686.1767</v>
      </c>
    </row>
    <row r="561" spans="1:6" ht="14.25" customHeight="1">
      <c r="A561" s="199" t="s">
        <v>581</v>
      </c>
      <c r="B561" s="35">
        <v>10</v>
      </c>
      <c r="C561" s="35" t="s">
        <v>314</v>
      </c>
      <c r="D561" s="35" t="s">
        <v>590</v>
      </c>
      <c r="E561" s="35" t="s">
        <v>582</v>
      </c>
      <c r="F561" s="198">
        <f>F562</f>
        <v>686.1767</v>
      </c>
    </row>
    <row r="562" spans="1:6" ht="13.5" customHeight="1">
      <c r="A562" s="197" t="s">
        <v>583</v>
      </c>
      <c r="B562" s="35">
        <v>10</v>
      </c>
      <c r="C562" s="35" t="s">
        <v>314</v>
      </c>
      <c r="D562" s="35" t="s">
        <v>590</v>
      </c>
      <c r="E562" s="35" t="s">
        <v>584</v>
      </c>
      <c r="F562" s="198">
        <v>686.1767</v>
      </c>
    </row>
    <row r="563" spans="1:6" ht="27.75" customHeight="1">
      <c r="A563" s="197" t="s">
        <v>591</v>
      </c>
      <c r="B563" s="35">
        <v>10</v>
      </c>
      <c r="C563" s="35" t="s">
        <v>314</v>
      </c>
      <c r="D563" s="35" t="s">
        <v>592</v>
      </c>
      <c r="E563" s="35"/>
      <c r="F563" s="198">
        <f>F564+F567</f>
        <v>31.0428</v>
      </c>
    </row>
    <row r="564" spans="1:6" ht="15.75" customHeight="1">
      <c r="A564" s="199" t="s">
        <v>320</v>
      </c>
      <c r="B564" s="35">
        <v>10</v>
      </c>
      <c r="C564" s="35" t="s">
        <v>314</v>
      </c>
      <c r="D564" s="35" t="s">
        <v>592</v>
      </c>
      <c r="E564" s="200" t="s">
        <v>321</v>
      </c>
      <c r="F564" s="198">
        <f>F565</f>
        <v>0.51176</v>
      </c>
    </row>
    <row r="565" spans="1:6" ht="15.75" customHeight="1">
      <c r="A565" s="199" t="s">
        <v>322</v>
      </c>
      <c r="B565" s="35">
        <v>10</v>
      </c>
      <c r="C565" s="35" t="s">
        <v>314</v>
      </c>
      <c r="D565" s="35" t="s">
        <v>592</v>
      </c>
      <c r="E565" s="200" t="s">
        <v>323</v>
      </c>
      <c r="F565" s="198">
        <f>F566</f>
        <v>0.51176</v>
      </c>
    </row>
    <row r="566" spans="1:6" ht="15.75" customHeight="1">
      <c r="A566" s="199" t="s">
        <v>326</v>
      </c>
      <c r="B566" s="35">
        <v>10</v>
      </c>
      <c r="C566" s="35" t="s">
        <v>314</v>
      </c>
      <c r="D566" s="35" t="s">
        <v>592</v>
      </c>
      <c r="E566" s="200" t="s">
        <v>327</v>
      </c>
      <c r="F566" s="198">
        <v>0.51176</v>
      </c>
    </row>
    <row r="567" spans="1:6" ht="15.75" customHeight="1">
      <c r="A567" s="199" t="s">
        <v>519</v>
      </c>
      <c r="B567" s="35">
        <v>10</v>
      </c>
      <c r="C567" s="35" t="s">
        <v>314</v>
      </c>
      <c r="D567" s="35" t="s">
        <v>592</v>
      </c>
      <c r="E567" s="35" t="s">
        <v>520</v>
      </c>
      <c r="F567" s="198">
        <f>F568</f>
        <v>30.53104</v>
      </c>
    </row>
    <row r="568" spans="1:6" ht="15.75" customHeight="1">
      <c r="A568" s="199" t="s">
        <v>581</v>
      </c>
      <c r="B568" s="35">
        <v>10</v>
      </c>
      <c r="C568" s="35" t="s">
        <v>314</v>
      </c>
      <c r="D568" s="35" t="s">
        <v>592</v>
      </c>
      <c r="E568" s="35" t="s">
        <v>582</v>
      </c>
      <c r="F568" s="198">
        <f>F569</f>
        <v>30.53104</v>
      </c>
    </row>
    <row r="569" spans="1:6" ht="15.75" customHeight="1">
      <c r="A569" s="197" t="s">
        <v>583</v>
      </c>
      <c r="B569" s="35">
        <v>10</v>
      </c>
      <c r="C569" s="35" t="s">
        <v>314</v>
      </c>
      <c r="D569" s="35" t="s">
        <v>592</v>
      </c>
      <c r="E569" s="35" t="s">
        <v>584</v>
      </c>
      <c r="F569" s="198">
        <v>30.53104</v>
      </c>
    </row>
    <row r="570" spans="1:6" ht="15.75">
      <c r="A570" s="197" t="s">
        <v>593</v>
      </c>
      <c r="B570" s="35">
        <v>10</v>
      </c>
      <c r="C570" s="35" t="s">
        <v>314</v>
      </c>
      <c r="D570" s="35" t="s">
        <v>594</v>
      </c>
      <c r="E570" s="35"/>
      <c r="F570" s="198">
        <f>F571</f>
        <v>109.70735</v>
      </c>
    </row>
    <row r="571" spans="1:6" ht="29.25" customHeight="1">
      <c r="A571" s="197" t="s">
        <v>595</v>
      </c>
      <c r="B571" s="35">
        <v>10</v>
      </c>
      <c r="C571" s="35" t="s">
        <v>314</v>
      </c>
      <c r="D571" s="35" t="s">
        <v>596</v>
      </c>
      <c r="E571" s="35"/>
      <c r="F571" s="198">
        <f>F572+F575</f>
        <v>109.70735</v>
      </c>
    </row>
    <row r="572" spans="1:6" ht="15.75" customHeight="1">
      <c r="A572" s="199" t="s">
        <v>320</v>
      </c>
      <c r="B572" s="35">
        <v>10</v>
      </c>
      <c r="C572" s="35" t="s">
        <v>314</v>
      </c>
      <c r="D572" s="35" t="s">
        <v>596</v>
      </c>
      <c r="E572" s="200" t="s">
        <v>321</v>
      </c>
      <c r="F572" s="198">
        <f>F573</f>
        <v>1.8661</v>
      </c>
    </row>
    <row r="573" spans="1:6" ht="15.75" customHeight="1">
      <c r="A573" s="199" t="s">
        <v>322</v>
      </c>
      <c r="B573" s="35">
        <v>10</v>
      </c>
      <c r="C573" s="35" t="s">
        <v>314</v>
      </c>
      <c r="D573" s="35" t="s">
        <v>596</v>
      </c>
      <c r="E573" s="200" t="s">
        <v>323</v>
      </c>
      <c r="F573" s="198">
        <f>F574</f>
        <v>1.8661</v>
      </c>
    </row>
    <row r="574" spans="1:6" ht="15.75" customHeight="1">
      <c r="A574" s="199" t="s">
        <v>326</v>
      </c>
      <c r="B574" s="35">
        <v>10</v>
      </c>
      <c r="C574" s="35" t="s">
        <v>314</v>
      </c>
      <c r="D574" s="35" t="s">
        <v>596</v>
      </c>
      <c r="E574" s="200" t="s">
        <v>327</v>
      </c>
      <c r="F574" s="198">
        <v>1.8661</v>
      </c>
    </row>
    <row r="575" spans="1:6" ht="15.75" customHeight="1">
      <c r="A575" s="199" t="s">
        <v>519</v>
      </c>
      <c r="B575" s="35">
        <v>10</v>
      </c>
      <c r="C575" s="35" t="s">
        <v>314</v>
      </c>
      <c r="D575" s="35" t="s">
        <v>596</v>
      </c>
      <c r="E575" s="35" t="s">
        <v>520</v>
      </c>
      <c r="F575" s="198">
        <f>F576</f>
        <v>107.84125</v>
      </c>
    </row>
    <row r="576" spans="1:6" ht="24.75" customHeight="1">
      <c r="A576" s="243" t="s">
        <v>521</v>
      </c>
      <c r="B576" s="35">
        <v>10</v>
      </c>
      <c r="C576" s="35" t="s">
        <v>314</v>
      </c>
      <c r="D576" s="35" t="s">
        <v>596</v>
      </c>
      <c r="E576" s="35" t="s">
        <v>522</v>
      </c>
      <c r="F576" s="198">
        <f>F577</f>
        <v>107.84125</v>
      </c>
    </row>
    <row r="577" spans="1:6" ht="25.5" customHeight="1">
      <c r="A577" s="208" t="s">
        <v>571</v>
      </c>
      <c r="B577" s="35">
        <v>10</v>
      </c>
      <c r="C577" s="35" t="s">
        <v>314</v>
      </c>
      <c r="D577" s="35" t="s">
        <v>596</v>
      </c>
      <c r="E577" s="35" t="s">
        <v>572</v>
      </c>
      <c r="F577" s="198">
        <v>107.84125</v>
      </c>
    </row>
    <row r="578" spans="1:6" s="195" customFormat="1" ht="15.75">
      <c r="A578" s="197" t="s">
        <v>347</v>
      </c>
      <c r="B578" s="35">
        <v>10</v>
      </c>
      <c r="C578" s="35" t="s">
        <v>314</v>
      </c>
      <c r="D578" s="35" t="s">
        <v>349</v>
      </c>
      <c r="E578" s="35"/>
      <c r="F578" s="198">
        <f>F579</f>
        <v>625.0314900000001</v>
      </c>
    </row>
    <row r="579" spans="1:6" s="195" customFormat="1" ht="63" customHeight="1">
      <c r="A579" s="197" t="s">
        <v>350</v>
      </c>
      <c r="B579" s="35">
        <v>10</v>
      </c>
      <c r="C579" s="35" t="s">
        <v>314</v>
      </c>
      <c r="D579" s="35" t="s">
        <v>351</v>
      </c>
      <c r="E579" s="35"/>
      <c r="F579" s="198">
        <f>F584+F580</f>
        <v>625.0314900000001</v>
      </c>
    </row>
    <row r="580" spans="1:6" ht="41.25" customHeight="1">
      <c r="A580" s="197" t="s">
        <v>597</v>
      </c>
      <c r="B580" s="35">
        <v>10</v>
      </c>
      <c r="C580" s="35" t="s">
        <v>314</v>
      </c>
      <c r="D580" s="35" t="s">
        <v>598</v>
      </c>
      <c r="E580" s="35"/>
      <c r="F580" s="198">
        <f>F581</f>
        <v>160</v>
      </c>
    </row>
    <row r="581" spans="1:6" s="195" customFormat="1" ht="15.75">
      <c r="A581" s="209" t="s">
        <v>519</v>
      </c>
      <c r="B581" s="35">
        <v>10</v>
      </c>
      <c r="C581" s="35" t="s">
        <v>314</v>
      </c>
      <c r="D581" s="35" t="s">
        <v>598</v>
      </c>
      <c r="E581" s="35" t="s">
        <v>520</v>
      </c>
      <c r="F581" s="198">
        <f>F582</f>
        <v>160</v>
      </c>
    </row>
    <row r="582" spans="1:6" s="195" customFormat="1" ht="15.75">
      <c r="A582" s="243" t="s">
        <v>581</v>
      </c>
      <c r="B582" s="35">
        <v>10</v>
      </c>
      <c r="C582" s="35" t="s">
        <v>314</v>
      </c>
      <c r="D582" s="35" t="s">
        <v>598</v>
      </c>
      <c r="E582" s="35" t="s">
        <v>582</v>
      </c>
      <c r="F582" s="198">
        <f>F583</f>
        <v>160</v>
      </c>
    </row>
    <row r="583" spans="1:6" s="195" customFormat="1" ht="26.25">
      <c r="A583" s="208" t="s">
        <v>599</v>
      </c>
      <c r="B583" s="35">
        <v>10</v>
      </c>
      <c r="C583" s="35" t="s">
        <v>314</v>
      </c>
      <c r="D583" s="35" t="s">
        <v>598</v>
      </c>
      <c r="E583" s="35" t="s">
        <v>600</v>
      </c>
      <c r="F583" s="198">
        <v>160</v>
      </c>
    </row>
    <row r="584" spans="1:6" s="195" customFormat="1" ht="69.75" customHeight="1">
      <c r="A584" s="197" t="s">
        <v>601</v>
      </c>
      <c r="B584" s="35">
        <v>10</v>
      </c>
      <c r="C584" s="35" t="s">
        <v>314</v>
      </c>
      <c r="D584" s="35" t="s">
        <v>602</v>
      </c>
      <c r="E584" s="193"/>
      <c r="F584" s="198">
        <f>F588+F585</f>
        <v>465.03149</v>
      </c>
    </row>
    <row r="585" spans="1:6" s="195" customFormat="1" ht="12.75" customHeight="1">
      <c r="A585" s="199" t="s">
        <v>320</v>
      </c>
      <c r="B585" s="35">
        <v>10</v>
      </c>
      <c r="C585" s="35" t="s">
        <v>314</v>
      </c>
      <c r="D585" s="35" t="s">
        <v>602</v>
      </c>
      <c r="E585" s="200" t="s">
        <v>321</v>
      </c>
      <c r="F585" s="198">
        <f>F586</f>
        <v>2.31358</v>
      </c>
    </row>
    <row r="586" spans="1:6" s="195" customFormat="1" ht="15" customHeight="1">
      <c r="A586" s="199" t="s">
        <v>603</v>
      </c>
      <c r="B586" s="35">
        <v>10</v>
      </c>
      <c r="C586" s="35" t="s">
        <v>314</v>
      </c>
      <c r="D586" s="35" t="s">
        <v>602</v>
      </c>
      <c r="E586" s="200" t="s">
        <v>323</v>
      </c>
      <c r="F586" s="198">
        <f>F587</f>
        <v>2.31358</v>
      </c>
    </row>
    <row r="587" spans="1:6" s="195" customFormat="1" ht="16.5" customHeight="1">
      <c r="A587" s="199" t="s">
        <v>326</v>
      </c>
      <c r="B587" s="35">
        <v>10</v>
      </c>
      <c r="C587" s="35" t="s">
        <v>314</v>
      </c>
      <c r="D587" s="35" t="s">
        <v>602</v>
      </c>
      <c r="E587" s="200" t="s">
        <v>327</v>
      </c>
      <c r="F587" s="198">
        <v>2.31358</v>
      </c>
    </row>
    <row r="588" spans="1:6" s="195" customFormat="1" ht="13.5" customHeight="1">
      <c r="A588" s="209" t="s">
        <v>519</v>
      </c>
      <c r="B588" s="35">
        <v>10</v>
      </c>
      <c r="C588" s="35" t="s">
        <v>314</v>
      </c>
      <c r="D588" s="35" t="s">
        <v>602</v>
      </c>
      <c r="E588" s="35" t="s">
        <v>520</v>
      </c>
      <c r="F588" s="198">
        <f>F589</f>
        <v>462.71791</v>
      </c>
    </row>
    <row r="589" spans="1:6" s="195" customFormat="1" ht="13.5" customHeight="1">
      <c r="A589" s="243" t="s">
        <v>581</v>
      </c>
      <c r="B589" s="35">
        <v>10</v>
      </c>
      <c r="C589" s="35" t="s">
        <v>314</v>
      </c>
      <c r="D589" s="35" t="s">
        <v>602</v>
      </c>
      <c r="E589" s="35" t="s">
        <v>582</v>
      </c>
      <c r="F589" s="198">
        <f>F590</f>
        <v>462.71791</v>
      </c>
    </row>
    <row r="590" spans="1:6" s="195" customFormat="1" ht="27.75" customHeight="1">
      <c r="A590" s="208" t="s">
        <v>599</v>
      </c>
      <c r="B590" s="35">
        <v>10</v>
      </c>
      <c r="C590" s="35" t="s">
        <v>314</v>
      </c>
      <c r="D590" s="35" t="s">
        <v>602</v>
      </c>
      <c r="E590" s="35" t="s">
        <v>600</v>
      </c>
      <c r="F590" s="198">
        <v>462.71791</v>
      </c>
    </row>
    <row r="591" spans="1:6" s="238" customFormat="1" ht="15.75">
      <c r="A591" s="213" t="s">
        <v>604</v>
      </c>
      <c r="B591" s="193">
        <v>10</v>
      </c>
      <c r="C591" s="193" t="s">
        <v>345</v>
      </c>
      <c r="D591" s="193"/>
      <c r="E591" s="193"/>
      <c r="F591" s="190">
        <f>F592</f>
        <v>1044.28951</v>
      </c>
    </row>
    <row r="592" spans="1:6" s="239" customFormat="1" ht="15.75">
      <c r="A592" s="197" t="s">
        <v>487</v>
      </c>
      <c r="B592" s="35">
        <v>10</v>
      </c>
      <c r="C592" s="35" t="s">
        <v>345</v>
      </c>
      <c r="D592" s="35" t="s">
        <v>488</v>
      </c>
      <c r="E592" s="35"/>
      <c r="F592" s="198">
        <f>F600+F593</f>
        <v>1044.28951</v>
      </c>
    </row>
    <row r="593" spans="1:6" ht="56.25" customHeight="1">
      <c r="A593" s="211" t="s">
        <v>605</v>
      </c>
      <c r="B593" s="35">
        <v>10</v>
      </c>
      <c r="C593" s="35" t="s">
        <v>345</v>
      </c>
      <c r="D593" s="246">
        <v>5201001</v>
      </c>
      <c r="E593" s="35"/>
      <c r="F593" s="198">
        <f>F597+F594</f>
        <v>193.45629</v>
      </c>
    </row>
    <row r="594" spans="1:6" ht="16.5" customHeight="1">
      <c r="A594" s="199" t="s">
        <v>320</v>
      </c>
      <c r="B594" s="35">
        <v>10</v>
      </c>
      <c r="C594" s="35" t="s">
        <v>345</v>
      </c>
      <c r="D594" s="246">
        <v>5201001</v>
      </c>
      <c r="E594" s="35" t="s">
        <v>321</v>
      </c>
      <c r="F594" s="198">
        <f>F595</f>
        <v>0.94462</v>
      </c>
    </row>
    <row r="595" spans="1:6" ht="17.25" customHeight="1">
      <c r="A595" s="199" t="s">
        <v>322</v>
      </c>
      <c r="B595" s="35">
        <v>10</v>
      </c>
      <c r="C595" s="35" t="s">
        <v>345</v>
      </c>
      <c r="D595" s="246">
        <v>5201001</v>
      </c>
      <c r="E595" s="35" t="s">
        <v>323</v>
      </c>
      <c r="F595" s="198">
        <f>F596</f>
        <v>0.94462</v>
      </c>
    </row>
    <row r="596" spans="1:6" ht="18" customHeight="1">
      <c r="A596" s="199" t="s">
        <v>326</v>
      </c>
      <c r="B596" s="35">
        <v>10</v>
      </c>
      <c r="C596" s="35" t="s">
        <v>345</v>
      </c>
      <c r="D596" s="246">
        <v>5201001</v>
      </c>
      <c r="E596" s="35" t="s">
        <v>327</v>
      </c>
      <c r="F596" s="198">
        <v>0.94462</v>
      </c>
    </row>
    <row r="597" spans="1:6" ht="15.75">
      <c r="A597" s="199" t="s">
        <v>519</v>
      </c>
      <c r="B597" s="35">
        <v>10</v>
      </c>
      <c r="C597" s="35" t="s">
        <v>345</v>
      </c>
      <c r="D597" s="246">
        <v>5201001</v>
      </c>
      <c r="E597" s="35" t="s">
        <v>520</v>
      </c>
      <c r="F597" s="198">
        <f>F598</f>
        <v>192.51167</v>
      </c>
    </row>
    <row r="598" spans="1:6" ht="15.75">
      <c r="A598" s="243" t="s">
        <v>581</v>
      </c>
      <c r="B598" s="35">
        <v>10</v>
      </c>
      <c r="C598" s="35" t="s">
        <v>345</v>
      </c>
      <c r="D598" s="246">
        <v>5201001</v>
      </c>
      <c r="E598" s="35" t="s">
        <v>582</v>
      </c>
      <c r="F598" s="198">
        <f>F599</f>
        <v>192.51167</v>
      </c>
    </row>
    <row r="599" spans="1:6" ht="15.75">
      <c r="A599" s="208" t="s">
        <v>606</v>
      </c>
      <c r="B599" s="35">
        <v>10</v>
      </c>
      <c r="C599" s="35" t="s">
        <v>345</v>
      </c>
      <c r="D599" s="246">
        <v>5201001</v>
      </c>
      <c r="E599" s="35" t="s">
        <v>584</v>
      </c>
      <c r="F599" s="198">
        <v>192.51167</v>
      </c>
    </row>
    <row r="600" spans="1:6" ht="29.25" customHeight="1">
      <c r="A600" s="247" t="s">
        <v>607</v>
      </c>
      <c r="B600" s="35" t="s">
        <v>566</v>
      </c>
      <c r="C600" s="35" t="s">
        <v>348</v>
      </c>
      <c r="D600" s="35" t="s">
        <v>608</v>
      </c>
      <c r="E600" s="35"/>
      <c r="F600" s="198">
        <f>F601+F604</f>
        <v>850.83322</v>
      </c>
    </row>
    <row r="601" spans="1:6" ht="16.5" customHeight="1">
      <c r="A601" s="199" t="s">
        <v>320</v>
      </c>
      <c r="B601" s="35" t="s">
        <v>566</v>
      </c>
      <c r="C601" s="35" t="s">
        <v>348</v>
      </c>
      <c r="D601" s="35" t="s">
        <v>608</v>
      </c>
      <c r="E601" s="35" t="s">
        <v>321</v>
      </c>
      <c r="F601" s="198">
        <f>F602</f>
        <v>141.40368</v>
      </c>
    </row>
    <row r="602" spans="1:6" ht="15.75" customHeight="1">
      <c r="A602" s="199" t="s">
        <v>322</v>
      </c>
      <c r="B602" s="35" t="s">
        <v>566</v>
      </c>
      <c r="C602" s="35" t="s">
        <v>348</v>
      </c>
      <c r="D602" s="35" t="s">
        <v>608</v>
      </c>
      <c r="E602" s="35" t="s">
        <v>323</v>
      </c>
      <c r="F602" s="198">
        <f>F603</f>
        <v>141.40368</v>
      </c>
    </row>
    <row r="603" spans="1:6" ht="12.75" customHeight="1">
      <c r="A603" s="199" t="s">
        <v>326</v>
      </c>
      <c r="B603" s="35" t="s">
        <v>566</v>
      </c>
      <c r="C603" s="35" t="s">
        <v>348</v>
      </c>
      <c r="D603" s="35" t="s">
        <v>608</v>
      </c>
      <c r="E603" s="35" t="s">
        <v>327</v>
      </c>
      <c r="F603" s="198">
        <v>141.40368</v>
      </c>
    </row>
    <row r="604" spans="1:6" ht="16.5" customHeight="1">
      <c r="A604" s="199" t="s">
        <v>519</v>
      </c>
      <c r="B604" s="35" t="s">
        <v>566</v>
      </c>
      <c r="C604" s="35" t="s">
        <v>348</v>
      </c>
      <c r="D604" s="35" t="s">
        <v>608</v>
      </c>
      <c r="E604" s="35" t="s">
        <v>520</v>
      </c>
      <c r="F604" s="198">
        <f>F605</f>
        <v>709.42954</v>
      </c>
    </row>
    <row r="605" spans="1:6" ht="16.5" customHeight="1">
      <c r="A605" s="243" t="s">
        <v>581</v>
      </c>
      <c r="B605" s="35" t="s">
        <v>566</v>
      </c>
      <c r="C605" s="35" t="s">
        <v>348</v>
      </c>
      <c r="D605" s="35" t="s">
        <v>608</v>
      </c>
      <c r="E605" s="35" t="s">
        <v>582</v>
      </c>
      <c r="F605" s="198">
        <f>F606</f>
        <v>709.42954</v>
      </c>
    </row>
    <row r="606" spans="1:6" ht="18" customHeight="1">
      <c r="A606" s="208" t="s">
        <v>606</v>
      </c>
      <c r="B606" s="35" t="s">
        <v>566</v>
      </c>
      <c r="C606" s="35" t="s">
        <v>348</v>
      </c>
      <c r="D606" s="35" t="s">
        <v>608</v>
      </c>
      <c r="E606" s="35" t="s">
        <v>584</v>
      </c>
      <c r="F606" s="198">
        <v>709.42954</v>
      </c>
    </row>
    <row r="607" spans="1:6" s="195" customFormat="1" ht="15.75" customHeight="1">
      <c r="A607" s="196" t="s">
        <v>609</v>
      </c>
      <c r="B607" s="193" t="s">
        <v>385</v>
      </c>
      <c r="C607" s="193"/>
      <c r="D607" s="193"/>
      <c r="E607" s="193"/>
      <c r="F607" s="190">
        <f>F608</f>
        <v>76.64</v>
      </c>
    </row>
    <row r="608" spans="1:6" s="195" customFormat="1" ht="15.75">
      <c r="A608" s="213" t="s">
        <v>610</v>
      </c>
      <c r="B608" s="193" t="s">
        <v>385</v>
      </c>
      <c r="C608" s="193" t="s">
        <v>300</v>
      </c>
      <c r="D608" s="193"/>
      <c r="E608" s="193"/>
      <c r="F608" s="190">
        <f>F610+F612</f>
        <v>76.64</v>
      </c>
    </row>
    <row r="609" spans="1:6" ht="20.25" customHeight="1" hidden="1">
      <c r="A609" s="197" t="s">
        <v>611</v>
      </c>
      <c r="B609" s="35" t="s">
        <v>385</v>
      </c>
      <c r="C609" s="35" t="s">
        <v>300</v>
      </c>
      <c r="D609" s="35" t="s">
        <v>612</v>
      </c>
      <c r="E609" s="35"/>
      <c r="F609" s="198">
        <f>F610</f>
        <v>0</v>
      </c>
    </row>
    <row r="610" spans="1:6" ht="26.25" hidden="1">
      <c r="A610" s="197" t="s">
        <v>613</v>
      </c>
      <c r="B610" s="35" t="s">
        <v>385</v>
      </c>
      <c r="C610" s="35" t="s">
        <v>300</v>
      </c>
      <c r="D610" s="35" t="s">
        <v>614</v>
      </c>
      <c r="E610" s="35"/>
      <c r="F610" s="198">
        <f>F611</f>
        <v>0</v>
      </c>
    </row>
    <row r="611" spans="1:6" ht="18" customHeight="1" hidden="1">
      <c r="A611" s="197" t="s">
        <v>615</v>
      </c>
      <c r="B611" s="35" t="s">
        <v>385</v>
      </c>
      <c r="C611" s="35" t="s">
        <v>300</v>
      </c>
      <c r="D611" s="35" t="s">
        <v>614</v>
      </c>
      <c r="E611" s="35" t="s">
        <v>616</v>
      </c>
      <c r="F611" s="198"/>
    </row>
    <row r="612" spans="1:6" s="237" customFormat="1" ht="15" customHeight="1">
      <c r="A612" s="197" t="s">
        <v>365</v>
      </c>
      <c r="B612" s="35" t="s">
        <v>385</v>
      </c>
      <c r="C612" s="35" t="s">
        <v>300</v>
      </c>
      <c r="D612" s="216">
        <v>7950000</v>
      </c>
      <c r="E612" s="35" t="s">
        <v>617</v>
      </c>
      <c r="F612" s="198">
        <f>F613</f>
        <v>76.64</v>
      </c>
    </row>
    <row r="613" spans="1:6" s="237" customFormat="1" ht="28.5" customHeight="1">
      <c r="A613" s="197" t="s">
        <v>618</v>
      </c>
      <c r="B613" s="35" t="s">
        <v>385</v>
      </c>
      <c r="C613" s="35" t="s">
        <v>300</v>
      </c>
      <c r="D613" s="216" t="s">
        <v>619</v>
      </c>
      <c r="E613" s="35"/>
      <c r="F613" s="198">
        <f>F614</f>
        <v>76.64</v>
      </c>
    </row>
    <row r="614" spans="1:6" s="237" customFormat="1" ht="15" customHeight="1">
      <c r="A614" s="199" t="s">
        <v>320</v>
      </c>
      <c r="B614" s="35" t="s">
        <v>385</v>
      </c>
      <c r="C614" s="35" t="s">
        <v>300</v>
      </c>
      <c r="D614" s="216" t="s">
        <v>619</v>
      </c>
      <c r="E614" s="35" t="s">
        <v>321</v>
      </c>
      <c r="F614" s="198">
        <f>F615</f>
        <v>76.64</v>
      </c>
    </row>
    <row r="615" spans="1:6" s="237" customFormat="1" ht="15" customHeight="1">
      <c r="A615" s="199" t="s">
        <v>322</v>
      </c>
      <c r="B615" s="35" t="s">
        <v>385</v>
      </c>
      <c r="C615" s="35" t="s">
        <v>300</v>
      </c>
      <c r="D615" s="216" t="s">
        <v>619</v>
      </c>
      <c r="E615" s="35" t="s">
        <v>323</v>
      </c>
      <c r="F615" s="198">
        <f>F616</f>
        <v>76.64</v>
      </c>
    </row>
    <row r="616" spans="1:6" s="237" customFormat="1" ht="15" customHeight="1">
      <c r="A616" s="199" t="s">
        <v>326</v>
      </c>
      <c r="B616" s="35" t="s">
        <v>385</v>
      </c>
      <c r="C616" s="35" t="s">
        <v>300</v>
      </c>
      <c r="D616" s="216" t="s">
        <v>619</v>
      </c>
      <c r="E616" s="35" t="s">
        <v>327</v>
      </c>
      <c r="F616" s="198">
        <v>76.64</v>
      </c>
    </row>
    <row r="617" spans="1:6" s="195" customFormat="1" ht="17.25" customHeight="1">
      <c r="A617" s="196" t="s">
        <v>620</v>
      </c>
      <c r="B617" s="193" t="s">
        <v>392</v>
      </c>
      <c r="C617" s="193"/>
      <c r="D617" s="193"/>
      <c r="E617" s="193"/>
      <c r="F617" s="190">
        <f>F618</f>
        <v>251.90345</v>
      </c>
    </row>
    <row r="618" spans="1:6" s="195" customFormat="1" ht="13.5" customHeight="1">
      <c r="A618" s="213" t="s">
        <v>621</v>
      </c>
      <c r="B618" s="193" t="s">
        <v>392</v>
      </c>
      <c r="C618" s="193" t="s">
        <v>300</v>
      </c>
      <c r="D618" s="193"/>
      <c r="E618" s="193"/>
      <c r="F618" s="190">
        <f>F619</f>
        <v>251.90345</v>
      </c>
    </row>
    <row r="619" spans="1:6" ht="15.75">
      <c r="A619" s="197" t="s">
        <v>622</v>
      </c>
      <c r="B619" s="35" t="s">
        <v>392</v>
      </c>
      <c r="C619" s="35" t="s">
        <v>353</v>
      </c>
      <c r="D619" s="35" t="s">
        <v>623</v>
      </c>
      <c r="E619" s="35"/>
      <c r="F619" s="198">
        <f>F620</f>
        <v>251.90345</v>
      </c>
    </row>
    <row r="620" spans="1:6" ht="15.75">
      <c r="A620" s="197" t="s">
        <v>624</v>
      </c>
      <c r="B620" s="35" t="s">
        <v>392</v>
      </c>
      <c r="C620" s="35" t="s">
        <v>353</v>
      </c>
      <c r="D620" s="35" t="s">
        <v>625</v>
      </c>
      <c r="E620" s="35"/>
      <c r="F620" s="198">
        <f>F621</f>
        <v>251.90345</v>
      </c>
    </row>
    <row r="621" spans="1:6" ht="14.25" customHeight="1">
      <c r="A621" s="197" t="s">
        <v>626</v>
      </c>
      <c r="B621" s="35" t="s">
        <v>392</v>
      </c>
      <c r="C621" s="35" t="s">
        <v>353</v>
      </c>
      <c r="D621" s="35" t="s">
        <v>625</v>
      </c>
      <c r="E621" s="35" t="s">
        <v>627</v>
      </c>
      <c r="F621" s="198">
        <f>F622</f>
        <v>251.90345</v>
      </c>
    </row>
    <row r="622" spans="1:6" ht="14.25" customHeight="1">
      <c r="A622" s="197" t="s">
        <v>628</v>
      </c>
      <c r="B622" s="35" t="s">
        <v>392</v>
      </c>
      <c r="C622" s="35" t="s">
        <v>353</v>
      </c>
      <c r="D622" s="35" t="s">
        <v>625</v>
      </c>
      <c r="E622" s="35" t="s">
        <v>629</v>
      </c>
      <c r="F622" s="198">
        <v>251.90345</v>
      </c>
    </row>
    <row r="623" spans="1:6" s="195" customFormat="1" ht="26.25">
      <c r="A623" s="213" t="s">
        <v>630</v>
      </c>
      <c r="B623" s="193" t="s">
        <v>631</v>
      </c>
      <c r="C623" s="193"/>
      <c r="D623" s="193"/>
      <c r="E623" s="193"/>
      <c r="F623" s="190">
        <f>F624+F631</f>
        <v>4679.8</v>
      </c>
    </row>
    <row r="624" spans="1:6" s="195" customFormat="1" ht="26.25">
      <c r="A624" s="213" t="s">
        <v>632</v>
      </c>
      <c r="B624" s="193" t="s">
        <v>631</v>
      </c>
      <c r="C624" s="193" t="s">
        <v>300</v>
      </c>
      <c r="D624" s="193"/>
      <c r="E624" s="193"/>
      <c r="F624" s="190">
        <f aca="true" t="shared" si="0" ref="F624:F629">F625</f>
        <v>4679.8</v>
      </c>
    </row>
    <row r="625" spans="1:6" s="195" customFormat="1" ht="15.75">
      <c r="A625" s="197" t="s">
        <v>633</v>
      </c>
      <c r="B625" s="35" t="s">
        <v>631</v>
      </c>
      <c r="C625" s="35" t="s">
        <v>300</v>
      </c>
      <c r="D625" s="35" t="s">
        <v>634</v>
      </c>
      <c r="E625" s="35"/>
      <c r="F625" s="198">
        <f t="shared" si="0"/>
        <v>4679.8</v>
      </c>
    </row>
    <row r="626" spans="1:6" s="195" customFormat="1" ht="15.75">
      <c r="A626" s="197" t="s">
        <v>633</v>
      </c>
      <c r="B626" s="35" t="s">
        <v>631</v>
      </c>
      <c r="C626" s="35" t="s">
        <v>300</v>
      </c>
      <c r="D626" s="35" t="s">
        <v>635</v>
      </c>
      <c r="E626" s="35"/>
      <c r="F626" s="198">
        <f t="shared" si="0"/>
        <v>4679.8</v>
      </c>
    </row>
    <row r="627" spans="1:6" s="195" customFormat="1" ht="29.25" customHeight="1">
      <c r="A627" s="197" t="s">
        <v>636</v>
      </c>
      <c r="B627" s="35" t="s">
        <v>631</v>
      </c>
      <c r="C627" s="35" t="s">
        <v>300</v>
      </c>
      <c r="D627" s="35" t="s">
        <v>637</v>
      </c>
      <c r="E627" s="35"/>
      <c r="F627" s="198">
        <f t="shared" si="0"/>
        <v>4679.8</v>
      </c>
    </row>
    <row r="628" spans="1:6" s="195" customFormat="1" ht="15" customHeight="1">
      <c r="A628" s="204" t="s">
        <v>347</v>
      </c>
      <c r="B628" s="35" t="s">
        <v>631</v>
      </c>
      <c r="C628" s="35" t="s">
        <v>300</v>
      </c>
      <c r="D628" s="35" t="s">
        <v>637</v>
      </c>
      <c r="E628" s="200" t="s">
        <v>616</v>
      </c>
      <c r="F628" s="198">
        <f t="shared" si="0"/>
        <v>4679.8</v>
      </c>
    </row>
    <row r="629" spans="1:6" s="195" customFormat="1" ht="15" customHeight="1">
      <c r="A629" s="204" t="s">
        <v>638</v>
      </c>
      <c r="B629" s="35" t="s">
        <v>631</v>
      </c>
      <c r="C629" s="35" t="s">
        <v>300</v>
      </c>
      <c r="D629" s="35" t="s">
        <v>637</v>
      </c>
      <c r="E629" s="200" t="s">
        <v>639</v>
      </c>
      <c r="F629" s="198">
        <f t="shared" si="0"/>
        <v>4679.8</v>
      </c>
    </row>
    <row r="630" spans="1:6" s="195" customFormat="1" ht="15.75" customHeight="1" thickBot="1">
      <c r="A630" s="248" t="s">
        <v>640</v>
      </c>
      <c r="B630" s="249" t="s">
        <v>631</v>
      </c>
      <c r="C630" s="249" t="s">
        <v>300</v>
      </c>
      <c r="D630" s="249" t="s">
        <v>637</v>
      </c>
      <c r="E630" s="250" t="s">
        <v>641</v>
      </c>
      <c r="F630" s="251">
        <v>4679.8</v>
      </c>
    </row>
  </sheetData>
  <sheetProtection/>
  <mergeCells count="13">
    <mergeCell ref="A12:F12"/>
    <mergeCell ref="A15:A16"/>
    <mergeCell ref="B15:B16"/>
    <mergeCell ref="C15:C16"/>
    <mergeCell ref="D15:D16"/>
    <mergeCell ref="E15:E16"/>
    <mergeCell ref="F15:F16"/>
    <mergeCell ref="A1:F1"/>
    <mergeCell ref="A7:F7"/>
    <mergeCell ref="A8:F8"/>
    <mergeCell ref="A9:F10"/>
    <mergeCell ref="G9:N9"/>
    <mergeCell ref="A11:F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9"/>
  <sheetViews>
    <sheetView tabSelected="1" zoomScalePageLayoutView="0" workbookViewId="0" topLeftCell="A3">
      <selection activeCell="M5" sqref="M5"/>
    </sheetView>
  </sheetViews>
  <sheetFormatPr defaultColWidth="9.00390625" defaultRowHeight="12.75"/>
  <cols>
    <col min="1" max="1" width="61.875" style="170" customWidth="1"/>
    <col min="2" max="2" width="5.125" style="171" customWidth="1"/>
    <col min="3" max="3" width="4.875" style="171" customWidth="1"/>
    <col min="4" max="4" width="5.00390625" style="171" customWidth="1"/>
    <col min="5" max="5" width="9.625" style="171" customWidth="1"/>
    <col min="6" max="6" width="3.625" style="171" bestFit="1" customWidth="1"/>
    <col min="7" max="7" width="14.375" style="263" customWidth="1"/>
    <col min="8" max="8" width="10.00390625" style="156" bestFit="1" customWidth="1"/>
    <col min="9" max="16384" width="9.125" style="156" customWidth="1"/>
  </cols>
  <sheetData>
    <row r="1" spans="1:7" ht="12.75">
      <c r="A1" s="253"/>
      <c r="G1" s="254"/>
    </row>
    <row r="2" spans="1:7" ht="18" customHeight="1">
      <c r="A2" s="255" t="s">
        <v>642</v>
      </c>
      <c r="B2" s="255"/>
      <c r="C2" s="255"/>
      <c r="D2" s="255"/>
      <c r="E2" s="255"/>
      <c r="F2" s="255"/>
      <c r="G2" s="255"/>
    </row>
    <row r="3" spans="1:7" ht="18.75" customHeight="1">
      <c r="A3" s="164" t="s">
        <v>643</v>
      </c>
      <c r="B3" s="164"/>
      <c r="C3" s="164"/>
      <c r="D3" s="164"/>
      <c r="E3" s="164"/>
      <c r="F3" s="164"/>
      <c r="G3" s="164"/>
    </row>
    <row r="4" spans="1:7" ht="16.5" customHeight="1">
      <c r="A4" s="164" t="s">
        <v>644</v>
      </c>
      <c r="B4" s="164"/>
      <c r="C4" s="164"/>
      <c r="D4" s="164"/>
      <c r="E4" s="164"/>
      <c r="F4" s="164"/>
      <c r="G4" s="164"/>
    </row>
    <row r="5" spans="1:7" ht="25.5" customHeight="1">
      <c r="A5" s="164" t="s">
        <v>645</v>
      </c>
      <c r="B5" s="164"/>
      <c r="C5" s="164"/>
      <c r="D5" s="164"/>
      <c r="E5" s="164"/>
      <c r="F5" s="164"/>
      <c r="G5" s="164"/>
    </row>
    <row r="6" spans="1:7" ht="12.75">
      <c r="A6" s="160"/>
      <c r="B6" s="160"/>
      <c r="C6" s="160"/>
      <c r="D6" s="160"/>
      <c r="E6" s="160"/>
      <c r="F6" s="160"/>
      <c r="G6" s="160"/>
    </row>
    <row r="7" spans="1:7" ht="12.75" hidden="1">
      <c r="A7" s="162"/>
      <c r="B7" s="162"/>
      <c r="C7" s="162"/>
      <c r="D7" s="162"/>
      <c r="E7" s="162"/>
      <c r="F7" s="162"/>
      <c r="G7" s="162"/>
    </row>
    <row r="8" spans="1:7" ht="12.75" hidden="1">
      <c r="A8" s="164"/>
      <c r="B8" s="164"/>
      <c r="C8" s="164"/>
      <c r="D8" s="164"/>
      <c r="E8" s="164"/>
      <c r="F8" s="164"/>
      <c r="G8" s="117"/>
    </row>
    <row r="9" spans="1:7" ht="15.75" customHeight="1">
      <c r="A9" s="165"/>
      <c r="B9" s="165"/>
      <c r="C9" s="165"/>
      <c r="D9" s="165"/>
      <c r="E9" s="165"/>
      <c r="F9" s="165"/>
      <c r="G9" s="117"/>
    </row>
    <row r="10" spans="1:7" ht="15.75" customHeight="1">
      <c r="A10" s="256" t="s">
        <v>646</v>
      </c>
      <c r="B10" s="256"/>
      <c r="C10" s="256"/>
      <c r="D10" s="256"/>
      <c r="E10" s="256"/>
      <c r="F10" s="256"/>
      <c r="G10" s="256"/>
    </row>
    <row r="11" spans="1:7" ht="15.75" customHeight="1">
      <c r="A11" s="257" t="s">
        <v>647</v>
      </c>
      <c r="B11" s="257"/>
      <c r="C11" s="257"/>
      <c r="D11" s="257"/>
      <c r="E11" s="257"/>
      <c r="F11" s="257"/>
      <c r="G11" s="257"/>
    </row>
    <row r="12" spans="1:7" ht="10.5" customHeight="1">
      <c r="A12" s="258"/>
      <c r="B12" s="259"/>
      <c r="C12" s="259"/>
      <c r="D12" s="259"/>
      <c r="E12" s="259"/>
      <c r="F12" s="259"/>
      <c r="G12" s="167"/>
    </row>
    <row r="13" spans="1:7" ht="38.25" customHeight="1" hidden="1">
      <c r="A13" s="258"/>
      <c r="B13" s="260"/>
      <c r="C13" s="260"/>
      <c r="D13" s="260"/>
      <c r="E13" s="260"/>
      <c r="F13" s="260"/>
      <c r="G13" s="167"/>
    </row>
    <row r="14" spans="1:7" ht="18.75" hidden="1">
      <c r="A14" s="261"/>
      <c r="B14" s="261"/>
      <c r="C14" s="261"/>
      <c r="D14" s="261"/>
      <c r="E14" s="261"/>
      <c r="F14" s="261"/>
      <c r="G14" s="156"/>
    </row>
    <row r="15" spans="1:8" ht="36" customHeight="1" hidden="1">
      <c r="A15" s="262"/>
      <c r="B15" s="262"/>
      <c r="C15" s="262"/>
      <c r="D15" s="262"/>
      <c r="E15" s="262"/>
      <c r="F15" s="262"/>
      <c r="G15" s="156"/>
      <c r="H15" s="201"/>
    </row>
    <row r="16" spans="6:7" ht="17.25" customHeight="1" thickBot="1">
      <c r="F16" s="173"/>
      <c r="G16" s="264" t="s">
        <v>224</v>
      </c>
    </row>
    <row r="17" spans="1:7" ht="27.75" customHeight="1">
      <c r="A17" s="175" t="s">
        <v>287</v>
      </c>
      <c r="B17" s="176" t="s">
        <v>648</v>
      </c>
      <c r="C17" s="176" t="s">
        <v>288</v>
      </c>
      <c r="D17" s="176" t="s">
        <v>289</v>
      </c>
      <c r="E17" s="177" t="s">
        <v>290</v>
      </c>
      <c r="F17" s="265" t="s">
        <v>291</v>
      </c>
      <c r="G17" s="266" t="s">
        <v>292</v>
      </c>
    </row>
    <row r="18" spans="1:7" ht="19.5" customHeight="1">
      <c r="A18" s="179"/>
      <c r="B18" s="180"/>
      <c r="C18" s="180"/>
      <c r="D18" s="180"/>
      <c r="E18" s="181"/>
      <c r="F18" s="267"/>
      <c r="G18" s="268"/>
    </row>
    <row r="19" spans="1:7" s="187" customFormat="1" ht="12.75" customHeight="1">
      <c r="A19" s="183">
        <v>1</v>
      </c>
      <c r="B19" s="184">
        <v>2</v>
      </c>
      <c r="C19" s="184" t="s">
        <v>294</v>
      </c>
      <c r="D19" s="184" t="s">
        <v>295</v>
      </c>
      <c r="E19" s="185" t="s">
        <v>296</v>
      </c>
      <c r="F19" s="185" t="s">
        <v>297</v>
      </c>
      <c r="G19" s="184">
        <v>7</v>
      </c>
    </row>
    <row r="20" spans="1:7" s="191" customFormat="1" ht="20.25">
      <c r="A20" s="188" t="s">
        <v>298</v>
      </c>
      <c r="B20" s="189"/>
      <c r="C20" s="189"/>
      <c r="D20" s="189"/>
      <c r="E20" s="189"/>
      <c r="F20" s="269"/>
      <c r="G20" s="270">
        <f>G21+G366+G595</f>
        <v>94460.12715</v>
      </c>
    </row>
    <row r="21" spans="1:8" s="195" customFormat="1" ht="16.5" customHeight="1">
      <c r="A21" s="188" t="s">
        <v>649</v>
      </c>
      <c r="B21" s="193" t="s">
        <v>650</v>
      </c>
      <c r="C21" s="189"/>
      <c r="D21" s="189"/>
      <c r="E21" s="189"/>
      <c r="F21" s="269"/>
      <c r="G21" s="270">
        <f>G22+G259+G282+G237+G343+G349+G333</f>
        <v>15892.184279999998</v>
      </c>
      <c r="H21" s="203"/>
    </row>
    <row r="22" spans="1:7" s="195" customFormat="1" ht="15.75">
      <c r="A22" s="192" t="s">
        <v>299</v>
      </c>
      <c r="B22" s="194" t="s">
        <v>650</v>
      </c>
      <c r="C22" s="193" t="s">
        <v>300</v>
      </c>
      <c r="D22" s="193"/>
      <c r="E22" s="194"/>
      <c r="F22" s="271"/>
      <c r="G22" s="270">
        <f>G23+G29+G52+G165+G170+G155+G149</f>
        <v>6167.943219999999</v>
      </c>
    </row>
    <row r="23" spans="1:7" s="195" customFormat="1" ht="34.5" customHeight="1">
      <c r="A23" s="192" t="s">
        <v>301</v>
      </c>
      <c r="B23" s="194" t="s">
        <v>650</v>
      </c>
      <c r="C23" s="193" t="s">
        <v>300</v>
      </c>
      <c r="D23" s="193" t="s">
        <v>302</v>
      </c>
      <c r="E23" s="194"/>
      <c r="F23" s="271"/>
      <c r="G23" s="270">
        <f>G25</f>
        <v>324.44687</v>
      </c>
    </row>
    <row r="24" spans="1:7" s="195" customFormat="1" ht="27.75" customHeight="1">
      <c r="A24" s="197" t="s">
        <v>303</v>
      </c>
      <c r="B24" s="35" t="s">
        <v>650</v>
      </c>
      <c r="C24" s="35" t="s">
        <v>300</v>
      </c>
      <c r="D24" s="35" t="s">
        <v>302</v>
      </c>
      <c r="E24" s="35" t="s">
        <v>304</v>
      </c>
      <c r="F24" s="214"/>
      <c r="G24" s="272">
        <f>G25</f>
        <v>324.44687</v>
      </c>
    </row>
    <row r="25" spans="1:7" ht="15.75">
      <c r="A25" s="197" t="s">
        <v>305</v>
      </c>
      <c r="B25" s="35" t="s">
        <v>650</v>
      </c>
      <c r="C25" s="35" t="s">
        <v>300</v>
      </c>
      <c r="D25" s="35" t="s">
        <v>302</v>
      </c>
      <c r="E25" s="35" t="s">
        <v>306</v>
      </c>
      <c r="F25" s="214"/>
      <c r="G25" s="272">
        <f>G26</f>
        <v>324.44687</v>
      </c>
    </row>
    <row r="26" spans="1:8" ht="30" customHeight="1">
      <c r="A26" s="199" t="s">
        <v>307</v>
      </c>
      <c r="B26" s="35" t="s">
        <v>650</v>
      </c>
      <c r="C26" s="35" t="s">
        <v>300</v>
      </c>
      <c r="D26" s="35" t="s">
        <v>302</v>
      </c>
      <c r="E26" s="35" t="s">
        <v>306</v>
      </c>
      <c r="F26" s="215" t="s">
        <v>308</v>
      </c>
      <c r="G26" s="272">
        <f>G27</f>
        <v>324.44687</v>
      </c>
      <c r="H26" s="201"/>
    </row>
    <row r="27" spans="1:8" ht="20.25" customHeight="1">
      <c r="A27" s="199" t="s">
        <v>309</v>
      </c>
      <c r="B27" s="35" t="s">
        <v>650</v>
      </c>
      <c r="C27" s="35" t="s">
        <v>300</v>
      </c>
      <c r="D27" s="35" t="s">
        <v>302</v>
      </c>
      <c r="E27" s="35" t="s">
        <v>306</v>
      </c>
      <c r="F27" s="215" t="s">
        <v>310</v>
      </c>
      <c r="G27" s="272">
        <f>G28</f>
        <v>324.44687</v>
      </c>
      <c r="H27" s="201"/>
    </row>
    <row r="28" spans="1:8" ht="21.75" customHeight="1">
      <c r="A28" s="199" t="s">
        <v>311</v>
      </c>
      <c r="B28" s="35" t="s">
        <v>650</v>
      </c>
      <c r="C28" s="35" t="s">
        <v>300</v>
      </c>
      <c r="D28" s="35" t="s">
        <v>302</v>
      </c>
      <c r="E28" s="35" t="s">
        <v>306</v>
      </c>
      <c r="F28" s="215" t="s">
        <v>312</v>
      </c>
      <c r="G28" s="272">
        <v>324.44687</v>
      </c>
      <c r="H28" s="201"/>
    </row>
    <row r="29" spans="1:7" s="195" customFormat="1" ht="42" customHeight="1">
      <c r="A29" s="273" t="s">
        <v>313</v>
      </c>
      <c r="B29" s="193" t="s">
        <v>650</v>
      </c>
      <c r="C29" s="193" t="s">
        <v>300</v>
      </c>
      <c r="D29" s="193" t="s">
        <v>314</v>
      </c>
      <c r="E29" s="193"/>
      <c r="F29" s="224"/>
      <c r="G29" s="270">
        <f>G30</f>
        <v>332.38962</v>
      </c>
    </row>
    <row r="30" spans="1:7" ht="42.75" customHeight="1">
      <c r="A30" s="197" t="s">
        <v>303</v>
      </c>
      <c r="B30" s="35" t="s">
        <v>650</v>
      </c>
      <c r="C30" s="35" t="s">
        <v>300</v>
      </c>
      <c r="D30" s="35" t="s">
        <v>314</v>
      </c>
      <c r="E30" s="35" t="s">
        <v>315</v>
      </c>
      <c r="F30" s="214"/>
      <c r="G30" s="272">
        <f>G31+G47</f>
        <v>332.38962</v>
      </c>
    </row>
    <row r="31" spans="1:7" ht="15.75">
      <c r="A31" s="197" t="s">
        <v>316</v>
      </c>
      <c r="B31" s="35" t="s">
        <v>650</v>
      </c>
      <c r="C31" s="35" t="s">
        <v>300</v>
      </c>
      <c r="D31" s="35" t="s">
        <v>314</v>
      </c>
      <c r="E31" s="35" t="s">
        <v>317</v>
      </c>
      <c r="F31" s="214"/>
      <c r="G31" s="272">
        <f>G32+G36+G40</f>
        <v>123.08491</v>
      </c>
    </row>
    <row r="32" spans="1:7" ht="30.75" customHeight="1">
      <c r="A32" s="199" t="s">
        <v>307</v>
      </c>
      <c r="B32" s="35" t="s">
        <v>650</v>
      </c>
      <c r="C32" s="35" t="s">
        <v>300</v>
      </c>
      <c r="D32" s="35" t="s">
        <v>314</v>
      </c>
      <c r="E32" s="35" t="s">
        <v>317</v>
      </c>
      <c r="F32" s="215" t="s">
        <v>308</v>
      </c>
      <c r="G32" s="272">
        <f>G33</f>
        <v>90.25353</v>
      </c>
    </row>
    <row r="33" spans="1:7" ht="15.75">
      <c r="A33" s="199" t="s">
        <v>309</v>
      </c>
      <c r="B33" s="35" t="s">
        <v>650</v>
      </c>
      <c r="C33" s="35" t="s">
        <v>300</v>
      </c>
      <c r="D33" s="35" t="s">
        <v>314</v>
      </c>
      <c r="E33" s="35" t="s">
        <v>317</v>
      </c>
      <c r="F33" s="215" t="s">
        <v>310</v>
      </c>
      <c r="G33" s="272">
        <f>G34+G35</f>
        <v>90.25353</v>
      </c>
    </row>
    <row r="34" spans="1:7" ht="15" customHeight="1">
      <c r="A34" s="199" t="s">
        <v>311</v>
      </c>
      <c r="B34" s="35" t="s">
        <v>650</v>
      </c>
      <c r="C34" s="35" t="s">
        <v>300</v>
      </c>
      <c r="D34" s="35" t="s">
        <v>314</v>
      </c>
      <c r="E34" s="35" t="s">
        <v>317</v>
      </c>
      <c r="F34" s="215" t="s">
        <v>312</v>
      </c>
      <c r="G34" s="272">
        <v>90.25353</v>
      </c>
    </row>
    <row r="35" spans="1:7" ht="15.75" hidden="1">
      <c r="A35" s="199" t="s">
        <v>318</v>
      </c>
      <c r="B35" s="35" t="s">
        <v>650</v>
      </c>
      <c r="C35" s="35" t="s">
        <v>300</v>
      </c>
      <c r="D35" s="35" t="s">
        <v>314</v>
      </c>
      <c r="E35" s="35" t="s">
        <v>317</v>
      </c>
      <c r="F35" s="215" t="s">
        <v>319</v>
      </c>
      <c r="G35" s="272"/>
    </row>
    <row r="36" spans="1:7" ht="15.75">
      <c r="A36" s="199" t="s">
        <v>320</v>
      </c>
      <c r="B36" s="35" t="s">
        <v>650</v>
      </c>
      <c r="C36" s="35" t="s">
        <v>300</v>
      </c>
      <c r="D36" s="35" t="s">
        <v>314</v>
      </c>
      <c r="E36" s="35" t="s">
        <v>317</v>
      </c>
      <c r="F36" s="215" t="s">
        <v>321</v>
      </c>
      <c r="G36" s="272">
        <f>G37</f>
        <v>28.86402</v>
      </c>
    </row>
    <row r="37" spans="1:7" ht="15.75">
      <c r="A37" s="199" t="s">
        <v>322</v>
      </c>
      <c r="B37" s="35" t="s">
        <v>650</v>
      </c>
      <c r="C37" s="35" t="s">
        <v>300</v>
      </c>
      <c r="D37" s="35" t="s">
        <v>314</v>
      </c>
      <c r="E37" s="35" t="s">
        <v>317</v>
      </c>
      <c r="F37" s="215" t="s">
        <v>323</v>
      </c>
      <c r="G37" s="272">
        <f>G38+G39</f>
        <v>28.86402</v>
      </c>
    </row>
    <row r="38" spans="1:7" ht="25.5" hidden="1">
      <c r="A38" s="199" t="s">
        <v>324</v>
      </c>
      <c r="B38" s="35" t="s">
        <v>650</v>
      </c>
      <c r="C38" s="35" t="s">
        <v>300</v>
      </c>
      <c r="D38" s="35" t="s">
        <v>314</v>
      </c>
      <c r="E38" s="35" t="s">
        <v>317</v>
      </c>
      <c r="F38" s="215" t="s">
        <v>325</v>
      </c>
      <c r="G38" s="272"/>
    </row>
    <row r="39" spans="1:7" ht="18" customHeight="1">
      <c r="A39" s="199" t="s">
        <v>326</v>
      </c>
      <c r="B39" s="35" t="s">
        <v>650</v>
      </c>
      <c r="C39" s="35" t="s">
        <v>300</v>
      </c>
      <c r="D39" s="35" t="s">
        <v>314</v>
      </c>
      <c r="E39" s="35" t="s">
        <v>317</v>
      </c>
      <c r="F39" s="215" t="s">
        <v>327</v>
      </c>
      <c r="G39" s="272">
        <v>28.86402</v>
      </c>
    </row>
    <row r="40" spans="1:7" ht="15.75">
      <c r="A40" s="204" t="s">
        <v>328</v>
      </c>
      <c r="B40" s="35" t="s">
        <v>650</v>
      </c>
      <c r="C40" s="35" t="s">
        <v>300</v>
      </c>
      <c r="D40" s="35" t="s">
        <v>314</v>
      </c>
      <c r="E40" s="35" t="s">
        <v>317</v>
      </c>
      <c r="F40" s="215" t="s">
        <v>329</v>
      </c>
      <c r="G40" s="272">
        <f>G41+G43+G46</f>
        <v>3.96736</v>
      </c>
    </row>
    <row r="41" spans="1:7" ht="15.75" hidden="1">
      <c r="A41" s="204" t="s">
        <v>330</v>
      </c>
      <c r="B41" s="35" t="s">
        <v>650</v>
      </c>
      <c r="C41" s="35" t="s">
        <v>300</v>
      </c>
      <c r="D41" s="35" t="s">
        <v>314</v>
      </c>
      <c r="E41" s="35" t="s">
        <v>317</v>
      </c>
      <c r="F41" s="215" t="s">
        <v>331</v>
      </c>
      <c r="G41" s="272">
        <f>G42</f>
        <v>0</v>
      </c>
    </row>
    <row r="42" spans="1:7" ht="65.25" customHeight="1" hidden="1">
      <c r="A42" s="204" t="s">
        <v>332</v>
      </c>
      <c r="B42" s="35" t="s">
        <v>650</v>
      </c>
      <c r="C42" s="35" t="s">
        <v>300</v>
      </c>
      <c r="D42" s="35" t="s">
        <v>314</v>
      </c>
      <c r="E42" s="35" t="s">
        <v>317</v>
      </c>
      <c r="F42" s="215" t="s">
        <v>333</v>
      </c>
      <c r="G42" s="272"/>
    </row>
    <row r="43" spans="1:7" ht="21.75" customHeight="1">
      <c r="A43" s="204" t="s">
        <v>334</v>
      </c>
      <c r="B43" s="35" t="s">
        <v>650</v>
      </c>
      <c r="C43" s="35" t="s">
        <v>300</v>
      </c>
      <c r="D43" s="35" t="s">
        <v>314</v>
      </c>
      <c r="E43" s="35" t="s">
        <v>317</v>
      </c>
      <c r="F43" s="215" t="s">
        <v>335</v>
      </c>
      <c r="G43" s="272">
        <f>G44+G45+G46</f>
        <v>3.96736</v>
      </c>
    </row>
    <row r="44" spans="1:7" ht="14.25" customHeight="1" hidden="1">
      <c r="A44" s="204" t="s">
        <v>336</v>
      </c>
      <c r="B44" s="35" t="s">
        <v>650</v>
      </c>
      <c r="C44" s="35" t="s">
        <v>300</v>
      </c>
      <c r="D44" s="35" t="s">
        <v>314</v>
      </c>
      <c r="E44" s="35" t="s">
        <v>317</v>
      </c>
      <c r="F44" s="215" t="s">
        <v>337</v>
      </c>
      <c r="G44" s="272"/>
    </row>
    <row r="45" spans="1:7" ht="15.75" customHeight="1">
      <c r="A45" s="204" t="s">
        <v>338</v>
      </c>
      <c r="B45" s="35" t="s">
        <v>650</v>
      </c>
      <c r="C45" s="35" t="s">
        <v>300</v>
      </c>
      <c r="D45" s="35" t="s">
        <v>314</v>
      </c>
      <c r="E45" s="35" t="s">
        <v>317</v>
      </c>
      <c r="F45" s="215" t="s">
        <v>339</v>
      </c>
      <c r="G45" s="272">
        <v>3.96736</v>
      </c>
    </row>
    <row r="46" spans="1:7" ht="15.75" hidden="1">
      <c r="A46" s="204" t="s">
        <v>340</v>
      </c>
      <c r="B46" s="35" t="s">
        <v>650</v>
      </c>
      <c r="C46" s="35" t="s">
        <v>300</v>
      </c>
      <c r="D46" s="35" t="s">
        <v>314</v>
      </c>
      <c r="E46" s="35" t="s">
        <v>317</v>
      </c>
      <c r="F46" s="215" t="s">
        <v>341</v>
      </c>
      <c r="G46" s="272"/>
    </row>
    <row r="47" spans="1:7" ht="27" customHeight="1">
      <c r="A47" s="197" t="s">
        <v>342</v>
      </c>
      <c r="B47" s="35" t="s">
        <v>650</v>
      </c>
      <c r="C47" s="35" t="s">
        <v>300</v>
      </c>
      <c r="D47" s="35" t="s">
        <v>314</v>
      </c>
      <c r="E47" s="35" t="s">
        <v>343</v>
      </c>
      <c r="F47" s="214"/>
      <c r="G47" s="272">
        <f>G48</f>
        <v>209.30471</v>
      </c>
    </row>
    <row r="48" spans="1:7" ht="30" customHeight="1">
      <c r="A48" s="199" t="s">
        <v>307</v>
      </c>
      <c r="B48" s="35" t="s">
        <v>650</v>
      </c>
      <c r="C48" s="35" t="s">
        <v>300</v>
      </c>
      <c r="D48" s="35" t="s">
        <v>314</v>
      </c>
      <c r="E48" s="35" t="s">
        <v>343</v>
      </c>
      <c r="F48" s="215" t="s">
        <v>308</v>
      </c>
      <c r="G48" s="272">
        <f>G49</f>
        <v>209.30471</v>
      </c>
    </row>
    <row r="49" spans="1:7" ht="20.25" customHeight="1">
      <c r="A49" s="199" t="s">
        <v>309</v>
      </c>
      <c r="B49" s="35" t="s">
        <v>650</v>
      </c>
      <c r="C49" s="35" t="s">
        <v>300</v>
      </c>
      <c r="D49" s="35" t="s">
        <v>314</v>
      </c>
      <c r="E49" s="35" t="s">
        <v>343</v>
      </c>
      <c r="F49" s="215" t="s">
        <v>310</v>
      </c>
      <c r="G49" s="272">
        <f>G50+G51</f>
        <v>209.30471</v>
      </c>
    </row>
    <row r="50" spans="1:7" ht="20.25" customHeight="1">
      <c r="A50" s="199" t="s">
        <v>311</v>
      </c>
      <c r="B50" s="35" t="s">
        <v>650</v>
      </c>
      <c r="C50" s="35" t="s">
        <v>300</v>
      </c>
      <c r="D50" s="35" t="s">
        <v>314</v>
      </c>
      <c r="E50" s="35" t="s">
        <v>343</v>
      </c>
      <c r="F50" s="215" t="s">
        <v>312</v>
      </c>
      <c r="G50" s="272">
        <v>209.30471</v>
      </c>
    </row>
    <row r="51" spans="1:7" ht="20.25" customHeight="1" hidden="1">
      <c r="A51" s="199" t="s">
        <v>318</v>
      </c>
      <c r="B51" s="35" t="s">
        <v>650</v>
      </c>
      <c r="C51" s="35" t="s">
        <v>300</v>
      </c>
      <c r="D51" s="35" t="s">
        <v>314</v>
      </c>
      <c r="E51" s="35" t="s">
        <v>651</v>
      </c>
      <c r="F51" s="215" t="s">
        <v>319</v>
      </c>
      <c r="G51" s="272"/>
    </row>
    <row r="52" spans="1:7" s="195" customFormat="1" ht="47.25" customHeight="1">
      <c r="A52" s="274" t="s">
        <v>344</v>
      </c>
      <c r="B52" s="193" t="s">
        <v>650</v>
      </c>
      <c r="C52" s="193" t="s">
        <v>300</v>
      </c>
      <c r="D52" s="193" t="s">
        <v>345</v>
      </c>
      <c r="E52" s="193"/>
      <c r="F52" s="224"/>
      <c r="G52" s="270">
        <f>G53+G70+G144</f>
        <v>4063.69082</v>
      </c>
    </row>
    <row r="53" spans="1:7" ht="28.5" customHeight="1">
      <c r="A53" s="197" t="s">
        <v>303</v>
      </c>
      <c r="B53" s="35" t="s">
        <v>650</v>
      </c>
      <c r="C53" s="35" t="s">
        <v>300</v>
      </c>
      <c r="D53" s="35" t="s">
        <v>345</v>
      </c>
      <c r="E53" s="35" t="s">
        <v>315</v>
      </c>
      <c r="F53" s="214"/>
      <c r="G53" s="272">
        <f>G54</f>
        <v>3448.16207</v>
      </c>
    </row>
    <row r="54" spans="1:7" ht="15.75">
      <c r="A54" s="197" t="s">
        <v>316</v>
      </c>
      <c r="B54" s="35" t="s">
        <v>650</v>
      </c>
      <c r="C54" s="35" t="s">
        <v>300</v>
      </c>
      <c r="D54" s="35" t="s">
        <v>345</v>
      </c>
      <c r="E54" s="35" t="s">
        <v>317</v>
      </c>
      <c r="F54" s="214"/>
      <c r="G54" s="272">
        <f>G55+G59+G63</f>
        <v>3448.16207</v>
      </c>
    </row>
    <row r="55" spans="1:7" ht="28.5" customHeight="1">
      <c r="A55" s="199" t="s">
        <v>307</v>
      </c>
      <c r="B55" s="35" t="s">
        <v>650</v>
      </c>
      <c r="C55" s="35" t="s">
        <v>300</v>
      </c>
      <c r="D55" s="35" t="s">
        <v>345</v>
      </c>
      <c r="E55" s="35" t="s">
        <v>317</v>
      </c>
      <c r="F55" s="215" t="s">
        <v>308</v>
      </c>
      <c r="G55" s="272">
        <f>G56</f>
        <v>2946.06727</v>
      </c>
    </row>
    <row r="56" spans="1:7" ht="15.75">
      <c r="A56" s="199" t="s">
        <v>346</v>
      </c>
      <c r="B56" s="35" t="s">
        <v>650</v>
      </c>
      <c r="C56" s="35" t="s">
        <v>300</v>
      </c>
      <c r="D56" s="35" t="s">
        <v>345</v>
      </c>
      <c r="E56" s="35" t="s">
        <v>317</v>
      </c>
      <c r="F56" s="215" t="s">
        <v>310</v>
      </c>
      <c r="G56" s="272">
        <f>G57+G58</f>
        <v>2946.06727</v>
      </c>
    </row>
    <row r="57" spans="1:7" ht="15" customHeight="1">
      <c r="A57" s="199" t="s">
        <v>311</v>
      </c>
      <c r="B57" s="35" t="s">
        <v>650</v>
      </c>
      <c r="C57" s="35" t="s">
        <v>300</v>
      </c>
      <c r="D57" s="35" t="s">
        <v>345</v>
      </c>
      <c r="E57" s="35" t="s">
        <v>317</v>
      </c>
      <c r="F57" s="215" t="s">
        <v>312</v>
      </c>
      <c r="G57" s="275">
        <v>2946.06727</v>
      </c>
    </row>
    <row r="58" spans="1:7" ht="15.75">
      <c r="A58" s="199" t="s">
        <v>318</v>
      </c>
      <c r="B58" s="35" t="s">
        <v>650</v>
      </c>
      <c r="C58" s="35" t="s">
        <v>300</v>
      </c>
      <c r="D58" s="35" t="s">
        <v>345</v>
      </c>
      <c r="E58" s="35" t="s">
        <v>317</v>
      </c>
      <c r="F58" s="215" t="s">
        <v>319</v>
      </c>
      <c r="G58" s="275"/>
    </row>
    <row r="59" spans="1:7" ht="15.75">
      <c r="A59" s="199" t="s">
        <v>320</v>
      </c>
      <c r="B59" s="35" t="s">
        <v>650</v>
      </c>
      <c r="C59" s="35" t="s">
        <v>300</v>
      </c>
      <c r="D59" s="35" t="s">
        <v>345</v>
      </c>
      <c r="E59" s="35" t="s">
        <v>317</v>
      </c>
      <c r="F59" s="215" t="s">
        <v>321</v>
      </c>
      <c r="G59" s="275">
        <f>G60</f>
        <v>479.92471</v>
      </c>
    </row>
    <row r="60" spans="1:7" ht="15.75">
      <c r="A60" s="199" t="s">
        <v>322</v>
      </c>
      <c r="B60" s="35" t="s">
        <v>650</v>
      </c>
      <c r="C60" s="35" t="s">
        <v>300</v>
      </c>
      <c r="D60" s="35" t="s">
        <v>345</v>
      </c>
      <c r="E60" s="35" t="s">
        <v>317</v>
      </c>
      <c r="F60" s="215" t="s">
        <v>323</v>
      </c>
      <c r="G60" s="272">
        <f>G61+G62</f>
        <v>479.92471</v>
      </c>
    </row>
    <row r="61" spans="1:7" ht="25.5">
      <c r="A61" s="199" t="s">
        <v>324</v>
      </c>
      <c r="B61" s="35" t="s">
        <v>650</v>
      </c>
      <c r="C61" s="35" t="s">
        <v>300</v>
      </c>
      <c r="D61" s="35" t="s">
        <v>345</v>
      </c>
      <c r="E61" s="35" t="s">
        <v>317</v>
      </c>
      <c r="F61" s="215" t="s">
        <v>325</v>
      </c>
      <c r="G61" s="272">
        <v>185.04037</v>
      </c>
    </row>
    <row r="62" spans="1:7" ht="15.75">
      <c r="A62" s="199" t="s">
        <v>326</v>
      </c>
      <c r="B62" s="35" t="s">
        <v>650</v>
      </c>
      <c r="C62" s="35" t="s">
        <v>300</v>
      </c>
      <c r="D62" s="35" t="s">
        <v>345</v>
      </c>
      <c r="E62" s="35" t="s">
        <v>317</v>
      </c>
      <c r="F62" s="215" t="s">
        <v>327</v>
      </c>
      <c r="G62" s="272">
        <v>294.88434</v>
      </c>
    </row>
    <row r="63" spans="1:7" ht="15" customHeight="1">
      <c r="A63" s="204" t="s">
        <v>328</v>
      </c>
      <c r="B63" s="35" t="s">
        <v>650</v>
      </c>
      <c r="C63" s="35" t="s">
        <v>300</v>
      </c>
      <c r="D63" s="35" t="s">
        <v>345</v>
      </c>
      <c r="E63" s="35" t="s">
        <v>317</v>
      </c>
      <c r="F63" s="215" t="s">
        <v>329</v>
      </c>
      <c r="G63" s="272">
        <f>G64+G66+G69</f>
        <v>22.170090000000002</v>
      </c>
    </row>
    <row r="64" spans="1:7" ht="15.75" hidden="1">
      <c r="A64" s="204" t="s">
        <v>330</v>
      </c>
      <c r="B64" s="35" t="s">
        <v>650</v>
      </c>
      <c r="C64" s="35" t="s">
        <v>300</v>
      </c>
      <c r="D64" s="35" t="s">
        <v>345</v>
      </c>
      <c r="E64" s="35" t="s">
        <v>317</v>
      </c>
      <c r="F64" s="215" t="s">
        <v>331</v>
      </c>
      <c r="G64" s="272">
        <f>G65</f>
        <v>0</v>
      </c>
    </row>
    <row r="65" spans="1:7" ht="0.75" customHeight="1" hidden="1">
      <c r="A65" s="204" t="s">
        <v>332</v>
      </c>
      <c r="B65" s="35" t="s">
        <v>650</v>
      </c>
      <c r="C65" s="35" t="s">
        <v>300</v>
      </c>
      <c r="D65" s="35" t="s">
        <v>345</v>
      </c>
      <c r="E65" s="35" t="s">
        <v>317</v>
      </c>
      <c r="F65" s="215" t="s">
        <v>333</v>
      </c>
      <c r="G65" s="272"/>
    </row>
    <row r="66" spans="1:7" ht="15.75">
      <c r="A66" s="204" t="s">
        <v>334</v>
      </c>
      <c r="B66" s="35" t="s">
        <v>650</v>
      </c>
      <c r="C66" s="35" t="s">
        <v>300</v>
      </c>
      <c r="D66" s="35" t="s">
        <v>345</v>
      </c>
      <c r="E66" s="35" t="s">
        <v>317</v>
      </c>
      <c r="F66" s="215" t="s">
        <v>335</v>
      </c>
      <c r="G66" s="275">
        <f>G67+G68</f>
        <v>22.170090000000002</v>
      </c>
    </row>
    <row r="67" spans="1:7" ht="15.75">
      <c r="A67" s="204" t="s">
        <v>336</v>
      </c>
      <c r="B67" s="35" t="s">
        <v>650</v>
      </c>
      <c r="C67" s="35" t="s">
        <v>300</v>
      </c>
      <c r="D67" s="35" t="s">
        <v>345</v>
      </c>
      <c r="E67" s="35" t="s">
        <v>317</v>
      </c>
      <c r="F67" s="215" t="s">
        <v>337</v>
      </c>
      <c r="G67" s="275">
        <v>0.013</v>
      </c>
    </row>
    <row r="68" spans="1:7" ht="19.5" customHeight="1">
      <c r="A68" s="204" t="s">
        <v>338</v>
      </c>
      <c r="B68" s="35" t="s">
        <v>650</v>
      </c>
      <c r="C68" s="35" t="s">
        <v>300</v>
      </c>
      <c r="D68" s="35" t="s">
        <v>345</v>
      </c>
      <c r="E68" s="35" t="s">
        <v>317</v>
      </c>
      <c r="F68" s="215" t="s">
        <v>339</v>
      </c>
      <c r="G68" s="275">
        <v>22.15709</v>
      </c>
    </row>
    <row r="69" spans="1:7" ht="15.75" hidden="1">
      <c r="A69" s="204" t="s">
        <v>340</v>
      </c>
      <c r="B69" s="35" t="s">
        <v>650</v>
      </c>
      <c r="C69" s="35" t="s">
        <v>300</v>
      </c>
      <c r="D69" s="35" t="s">
        <v>345</v>
      </c>
      <c r="E69" s="35" t="s">
        <v>317</v>
      </c>
      <c r="F69" s="215" t="s">
        <v>341</v>
      </c>
      <c r="G69" s="275"/>
    </row>
    <row r="70" spans="1:7" ht="21.75" customHeight="1">
      <c r="A70" s="197" t="s">
        <v>347</v>
      </c>
      <c r="B70" s="35" t="s">
        <v>650</v>
      </c>
      <c r="C70" s="35" t="s">
        <v>300</v>
      </c>
      <c r="D70" s="35" t="s">
        <v>348</v>
      </c>
      <c r="E70" s="35" t="s">
        <v>349</v>
      </c>
      <c r="F70" s="214"/>
      <c r="G70" s="272">
        <f>G71</f>
        <v>615.52875</v>
      </c>
    </row>
    <row r="71" spans="1:7" ht="66.75" customHeight="1">
      <c r="A71" s="197" t="s">
        <v>350</v>
      </c>
      <c r="B71" s="35" t="s">
        <v>650</v>
      </c>
      <c r="C71" s="35" t="s">
        <v>300</v>
      </c>
      <c r="D71" s="35" t="s">
        <v>348</v>
      </c>
      <c r="E71" s="35" t="s">
        <v>351</v>
      </c>
      <c r="F71" s="214"/>
      <c r="G71" s="272">
        <f>G72+G84+G96+G108+G120+G132</f>
        <v>615.52875</v>
      </c>
    </row>
    <row r="72" spans="1:7" ht="28.5" customHeight="1">
      <c r="A72" s="197" t="s">
        <v>352</v>
      </c>
      <c r="B72" s="35" t="s">
        <v>652</v>
      </c>
      <c r="C72" s="35" t="s">
        <v>353</v>
      </c>
      <c r="D72" s="35" t="s">
        <v>348</v>
      </c>
      <c r="E72" s="35" t="s">
        <v>354</v>
      </c>
      <c r="F72" s="214"/>
      <c r="G72" s="272">
        <f>G73+G77+G81</f>
        <v>57.49977</v>
      </c>
    </row>
    <row r="73" spans="1:7" ht="30.75" customHeight="1">
      <c r="A73" s="199" t="s">
        <v>307</v>
      </c>
      <c r="B73" s="35" t="s">
        <v>652</v>
      </c>
      <c r="C73" s="35" t="s">
        <v>353</v>
      </c>
      <c r="D73" s="35" t="s">
        <v>348</v>
      </c>
      <c r="E73" s="35" t="s">
        <v>354</v>
      </c>
      <c r="F73" s="215" t="s">
        <v>308</v>
      </c>
      <c r="G73" s="272">
        <f>G74</f>
        <v>49.5908</v>
      </c>
    </row>
    <row r="74" spans="1:7" ht="15.75" customHeight="1">
      <c r="A74" s="199" t="s">
        <v>346</v>
      </c>
      <c r="B74" s="35" t="s">
        <v>652</v>
      </c>
      <c r="C74" s="35" t="s">
        <v>353</v>
      </c>
      <c r="D74" s="35" t="s">
        <v>348</v>
      </c>
      <c r="E74" s="35" t="s">
        <v>354</v>
      </c>
      <c r="F74" s="215" t="s">
        <v>310</v>
      </c>
      <c r="G74" s="272">
        <f>G75+G76</f>
        <v>49.5908</v>
      </c>
    </row>
    <row r="75" spans="1:7" ht="15.75">
      <c r="A75" s="199" t="s">
        <v>311</v>
      </c>
      <c r="B75" s="35" t="s">
        <v>652</v>
      </c>
      <c r="C75" s="35" t="s">
        <v>353</v>
      </c>
      <c r="D75" s="35" t="s">
        <v>348</v>
      </c>
      <c r="E75" s="35" t="s">
        <v>354</v>
      </c>
      <c r="F75" s="215" t="s">
        <v>312</v>
      </c>
      <c r="G75" s="272">
        <v>49.5908</v>
      </c>
    </row>
    <row r="76" spans="1:7" ht="15.75" hidden="1">
      <c r="A76" s="199" t="s">
        <v>318</v>
      </c>
      <c r="B76" s="35" t="s">
        <v>652</v>
      </c>
      <c r="C76" s="35" t="s">
        <v>353</v>
      </c>
      <c r="D76" s="35" t="s">
        <v>348</v>
      </c>
      <c r="E76" s="35" t="s">
        <v>354</v>
      </c>
      <c r="F76" s="215" t="s">
        <v>319</v>
      </c>
      <c r="G76" s="272"/>
    </row>
    <row r="77" spans="1:7" ht="15.75">
      <c r="A77" s="199" t="s">
        <v>320</v>
      </c>
      <c r="B77" s="35" t="s">
        <v>652</v>
      </c>
      <c r="C77" s="35" t="s">
        <v>353</v>
      </c>
      <c r="D77" s="35" t="s">
        <v>348</v>
      </c>
      <c r="E77" s="35" t="s">
        <v>354</v>
      </c>
      <c r="F77" s="215" t="s">
        <v>321</v>
      </c>
      <c r="G77" s="272">
        <f>G78</f>
        <v>7.90897</v>
      </c>
    </row>
    <row r="78" spans="1:7" ht="15.75">
      <c r="A78" s="199" t="s">
        <v>322</v>
      </c>
      <c r="B78" s="35" t="s">
        <v>652</v>
      </c>
      <c r="C78" s="35" t="s">
        <v>353</v>
      </c>
      <c r="D78" s="35" t="s">
        <v>348</v>
      </c>
      <c r="E78" s="35" t="s">
        <v>354</v>
      </c>
      <c r="F78" s="215" t="s">
        <v>323</v>
      </c>
      <c r="G78" s="272">
        <f>G79+G80</f>
        <v>7.90897</v>
      </c>
    </row>
    <row r="79" spans="1:7" ht="24.75" customHeight="1">
      <c r="A79" s="199" t="s">
        <v>324</v>
      </c>
      <c r="B79" s="35" t="s">
        <v>652</v>
      </c>
      <c r="C79" s="35" t="s">
        <v>353</v>
      </c>
      <c r="D79" s="35" t="s">
        <v>348</v>
      </c>
      <c r="E79" s="35" t="s">
        <v>354</v>
      </c>
      <c r="F79" s="215" t="s">
        <v>325</v>
      </c>
      <c r="G79" s="272">
        <v>7.90897</v>
      </c>
    </row>
    <row r="80" spans="1:7" ht="15.75" hidden="1">
      <c r="A80" s="199" t="s">
        <v>326</v>
      </c>
      <c r="B80" s="35" t="s">
        <v>652</v>
      </c>
      <c r="C80" s="35" t="s">
        <v>353</v>
      </c>
      <c r="D80" s="35" t="s">
        <v>348</v>
      </c>
      <c r="E80" s="35" t="s">
        <v>354</v>
      </c>
      <c r="F80" s="215" t="s">
        <v>327</v>
      </c>
      <c r="G80" s="272"/>
    </row>
    <row r="81" spans="1:7" ht="15.75" hidden="1">
      <c r="A81" s="204" t="s">
        <v>328</v>
      </c>
      <c r="B81" s="35" t="s">
        <v>652</v>
      </c>
      <c r="C81" s="35" t="s">
        <v>353</v>
      </c>
      <c r="D81" s="35" t="s">
        <v>348</v>
      </c>
      <c r="E81" s="35" t="s">
        <v>354</v>
      </c>
      <c r="F81" s="215" t="s">
        <v>329</v>
      </c>
      <c r="G81" s="272">
        <f>G82+G83</f>
        <v>0</v>
      </c>
    </row>
    <row r="82" spans="1:7" ht="25.5" hidden="1">
      <c r="A82" s="204" t="s">
        <v>355</v>
      </c>
      <c r="B82" s="35" t="s">
        <v>652</v>
      </c>
      <c r="C82" s="35" t="s">
        <v>353</v>
      </c>
      <c r="D82" s="35" t="s">
        <v>348</v>
      </c>
      <c r="E82" s="35" t="s">
        <v>354</v>
      </c>
      <c r="F82" s="215" t="s">
        <v>335</v>
      </c>
      <c r="G82" s="272"/>
    </row>
    <row r="83" spans="1:7" ht="15.75" hidden="1">
      <c r="A83" s="204" t="s">
        <v>336</v>
      </c>
      <c r="B83" s="35" t="s">
        <v>652</v>
      </c>
      <c r="C83" s="35" t="s">
        <v>353</v>
      </c>
      <c r="D83" s="35" t="s">
        <v>348</v>
      </c>
      <c r="E83" s="35" t="s">
        <v>354</v>
      </c>
      <c r="F83" s="215" t="s">
        <v>337</v>
      </c>
      <c r="G83" s="272"/>
    </row>
    <row r="84" spans="1:7" ht="45" customHeight="1">
      <c r="A84" s="197" t="s">
        <v>356</v>
      </c>
      <c r="B84" s="35" t="s">
        <v>652</v>
      </c>
      <c r="C84" s="35" t="s">
        <v>353</v>
      </c>
      <c r="D84" s="35" t="s">
        <v>348</v>
      </c>
      <c r="E84" s="35" t="s">
        <v>357</v>
      </c>
      <c r="F84" s="214"/>
      <c r="G84" s="272">
        <f>G85+G89+G93</f>
        <v>299.48676</v>
      </c>
    </row>
    <row r="85" spans="1:7" ht="25.5" customHeight="1">
      <c r="A85" s="199" t="s">
        <v>307</v>
      </c>
      <c r="B85" s="35" t="s">
        <v>652</v>
      </c>
      <c r="C85" s="35" t="s">
        <v>353</v>
      </c>
      <c r="D85" s="35" t="s">
        <v>348</v>
      </c>
      <c r="E85" s="35" t="s">
        <v>357</v>
      </c>
      <c r="F85" s="215" t="s">
        <v>308</v>
      </c>
      <c r="G85" s="272">
        <f>G86</f>
        <v>286.099</v>
      </c>
    </row>
    <row r="86" spans="1:7" ht="16.5" customHeight="1">
      <c r="A86" s="199" t="s">
        <v>346</v>
      </c>
      <c r="B86" s="35" t="s">
        <v>652</v>
      </c>
      <c r="C86" s="35" t="s">
        <v>353</v>
      </c>
      <c r="D86" s="35" t="s">
        <v>348</v>
      </c>
      <c r="E86" s="35" t="s">
        <v>357</v>
      </c>
      <c r="F86" s="215" t="s">
        <v>310</v>
      </c>
      <c r="G86" s="272">
        <f>G87+G88</f>
        <v>286.099</v>
      </c>
    </row>
    <row r="87" spans="1:7" ht="15.75" customHeight="1">
      <c r="A87" s="199" t="s">
        <v>311</v>
      </c>
      <c r="B87" s="35" t="s">
        <v>652</v>
      </c>
      <c r="C87" s="35" t="s">
        <v>353</v>
      </c>
      <c r="D87" s="35" t="s">
        <v>348</v>
      </c>
      <c r="E87" s="35" t="s">
        <v>357</v>
      </c>
      <c r="F87" s="215" t="s">
        <v>312</v>
      </c>
      <c r="G87" s="272">
        <v>286.099</v>
      </c>
    </row>
    <row r="88" spans="1:7" ht="15.75" hidden="1">
      <c r="A88" s="199" t="s">
        <v>318</v>
      </c>
      <c r="B88" s="35" t="s">
        <v>652</v>
      </c>
      <c r="C88" s="35" t="s">
        <v>353</v>
      </c>
      <c r="D88" s="35" t="s">
        <v>348</v>
      </c>
      <c r="E88" s="35" t="s">
        <v>357</v>
      </c>
      <c r="F88" s="215" t="s">
        <v>319</v>
      </c>
      <c r="G88" s="272"/>
    </row>
    <row r="89" spans="1:7" ht="15.75">
      <c r="A89" s="199" t="s">
        <v>320</v>
      </c>
      <c r="B89" s="35" t="s">
        <v>652</v>
      </c>
      <c r="C89" s="35" t="s">
        <v>353</v>
      </c>
      <c r="D89" s="35" t="s">
        <v>348</v>
      </c>
      <c r="E89" s="35" t="s">
        <v>357</v>
      </c>
      <c r="F89" s="215" t="s">
        <v>321</v>
      </c>
      <c r="G89" s="272">
        <f>G90</f>
        <v>13.38776</v>
      </c>
    </row>
    <row r="90" spans="1:7" ht="15.75">
      <c r="A90" s="199" t="s">
        <v>322</v>
      </c>
      <c r="B90" s="35" t="s">
        <v>652</v>
      </c>
      <c r="C90" s="35" t="s">
        <v>353</v>
      </c>
      <c r="D90" s="35" t="s">
        <v>348</v>
      </c>
      <c r="E90" s="35" t="s">
        <v>357</v>
      </c>
      <c r="F90" s="215" t="s">
        <v>323</v>
      </c>
      <c r="G90" s="272">
        <f>G91+G92</f>
        <v>13.38776</v>
      </c>
    </row>
    <row r="91" spans="1:7" ht="25.5">
      <c r="A91" s="199" t="s">
        <v>324</v>
      </c>
      <c r="B91" s="35" t="s">
        <v>652</v>
      </c>
      <c r="C91" s="35" t="s">
        <v>353</v>
      </c>
      <c r="D91" s="35" t="s">
        <v>348</v>
      </c>
      <c r="E91" s="35" t="s">
        <v>357</v>
      </c>
      <c r="F91" s="215" t="s">
        <v>325</v>
      </c>
      <c r="G91" s="272">
        <v>3.05776</v>
      </c>
    </row>
    <row r="92" spans="1:7" ht="15" customHeight="1">
      <c r="A92" s="199" t="s">
        <v>326</v>
      </c>
      <c r="B92" s="35" t="s">
        <v>652</v>
      </c>
      <c r="C92" s="35" t="s">
        <v>353</v>
      </c>
      <c r="D92" s="35" t="s">
        <v>348</v>
      </c>
      <c r="E92" s="35" t="s">
        <v>357</v>
      </c>
      <c r="F92" s="215" t="s">
        <v>327</v>
      </c>
      <c r="G92" s="272">
        <v>10.33</v>
      </c>
    </row>
    <row r="93" spans="1:7" ht="15.75" hidden="1">
      <c r="A93" s="204" t="s">
        <v>328</v>
      </c>
      <c r="B93" s="35" t="s">
        <v>652</v>
      </c>
      <c r="C93" s="35" t="s">
        <v>353</v>
      </c>
      <c r="D93" s="35" t="s">
        <v>348</v>
      </c>
      <c r="E93" s="35" t="s">
        <v>357</v>
      </c>
      <c r="F93" s="215" t="s">
        <v>329</v>
      </c>
      <c r="G93" s="272">
        <f>G94+G95</f>
        <v>0</v>
      </c>
    </row>
    <row r="94" spans="1:7" ht="15.75" hidden="1">
      <c r="A94" s="204" t="s">
        <v>334</v>
      </c>
      <c r="B94" s="35" t="s">
        <v>652</v>
      </c>
      <c r="C94" s="35" t="s">
        <v>353</v>
      </c>
      <c r="D94" s="35" t="s">
        <v>348</v>
      </c>
      <c r="E94" s="35" t="s">
        <v>357</v>
      </c>
      <c r="F94" s="215" t="s">
        <v>335</v>
      </c>
      <c r="G94" s="272"/>
    </row>
    <row r="95" spans="1:7" ht="15.75" hidden="1">
      <c r="A95" s="204" t="s">
        <v>336</v>
      </c>
      <c r="B95" s="35" t="s">
        <v>652</v>
      </c>
      <c r="C95" s="35" t="s">
        <v>353</v>
      </c>
      <c r="D95" s="35" t="s">
        <v>348</v>
      </c>
      <c r="E95" s="35" t="s">
        <v>357</v>
      </c>
      <c r="F95" s="215" t="s">
        <v>337</v>
      </c>
      <c r="G95" s="272"/>
    </row>
    <row r="96" spans="1:7" ht="49.5" customHeight="1">
      <c r="A96" s="197" t="s">
        <v>358</v>
      </c>
      <c r="B96" s="35" t="s">
        <v>652</v>
      </c>
      <c r="C96" s="35" t="s">
        <v>353</v>
      </c>
      <c r="D96" s="35" t="s">
        <v>348</v>
      </c>
      <c r="E96" s="35" t="s">
        <v>359</v>
      </c>
      <c r="F96" s="214"/>
      <c r="G96" s="272">
        <f>G97+G101+G105</f>
        <v>39.55392</v>
      </c>
    </row>
    <row r="97" spans="1:7" ht="31.5" customHeight="1">
      <c r="A97" s="199" t="s">
        <v>307</v>
      </c>
      <c r="B97" s="35" t="s">
        <v>652</v>
      </c>
      <c r="C97" s="35" t="s">
        <v>353</v>
      </c>
      <c r="D97" s="35" t="s">
        <v>348</v>
      </c>
      <c r="E97" s="35" t="s">
        <v>359</v>
      </c>
      <c r="F97" s="215" t="s">
        <v>308</v>
      </c>
      <c r="G97" s="272">
        <f>G98</f>
        <v>30.788</v>
      </c>
    </row>
    <row r="98" spans="1:7" ht="15.75" customHeight="1">
      <c r="A98" s="199" t="s">
        <v>346</v>
      </c>
      <c r="B98" s="35" t="s">
        <v>652</v>
      </c>
      <c r="C98" s="35" t="s">
        <v>353</v>
      </c>
      <c r="D98" s="35" t="s">
        <v>348</v>
      </c>
      <c r="E98" s="35" t="s">
        <v>359</v>
      </c>
      <c r="F98" s="215" t="s">
        <v>310</v>
      </c>
      <c r="G98" s="272">
        <f>G99+G100</f>
        <v>30.788</v>
      </c>
    </row>
    <row r="99" spans="1:7" ht="15.75">
      <c r="A99" s="199" t="s">
        <v>311</v>
      </c>
      <c r="B99" s="35" t="s">
        <v>652</v>
      </c>
      <c r="C99" s="35" t="s">
        <v>353</v>
      </c>
      <c r="D99" s="35" t="s">
        <v>348</v>
      </c>
      <c r="E99" s="35" t="s">
        <v>359</v>
      </c>
      <c r="F99" s="215" t="s">
        <v>312</v>
      </c>
      <c r="G99" s="272">
        <v>30.788</v>
      </c>
    </row>
    <row r="100" spans="1:7" ht="15.75" hidden="1">
      <c r="A100" s="199" t="s">
        <v>318</v>
      </c>
      <c r="B100" s="35" t="s">
        <v>652</v>
      </c>
      <c r="C100" s="35" t="s">
        <v>353</v>
      </c>
      <c r="D100" s="35" t="s">
        <v>348</v>
      </c>
      <c r="E100" s="35" t="s">
        <v>359</v>
      </c>
      <c r="F100" s="215" t="s">
        <v>319</v>
      </c>
      <c r="G100" s="272"/>
    </row>
    <row r="101" spans="1:7" ht="15.75">
      <c r="A101" s="199" t="s">
        <v>320</v>
      </c>
      <c r="B101" s="35" t="s">
        <v>652</v>
      </c>
      <c r="C101" s="35" t="s">
        <v>353</v>
      </c>
      <c r="D101" s="35" t="s">
        <v>348</v>
      </c>
      <c r="E101" s="35" t="s">
        <v>359</v>
      </c>
      <c r="F101" s="215" t="s">
        <v>321</v>
      </c>
      <c r="G101" s="272">
        <f>G102</f>
        <v>8.76592</v>
      </c>
    </row>
    <row r="102" spans="1:7" ht="15.75">
      <c r="A102" s="199" t="s">
        <v>322</v>
      </c>
      <c r="B102" s="35" t="s">
        <v>652</v>
      </c>
      <c r="C102" s="35" t="s">
        <v>353</v>
      </c>
      <c r="D102" s="35" t="s">
        <v>348</v>
      </c>
      <c r="E102" s="35" t="s">
        <v>359</v>
      </c>
      <c r="F102" s="215" t="s">
        <v>323</v>
      </c>
      <c r="G102" s="272">
        <f>G103+G104</f>
        <v>8.76592</v>
      </c>
    </row>
    <row r="103" spans="1:7" ht="25.5">
      <c r="A103" s="199" t="s">
        <v>324</v>
      </c>
      <c r="B103" s="35" t="s">
        <v>652</v>
      </c>
      <c r="C103" s="35" t="s">
        <v>353</v>
      </c>
      <c r="D103" s="35" t="s">
        <v>348</v>
      </c>
      <c r="E103" s="35" t="s">
        <v>359</v>
      </c>
      <c r="F103" s="215" t="s">
        <v>325</v>
      </c>
      <c r="G103" s="272">
        <v>0.76592</v>
      </c>
    </row>
    <row r="104" spans="1:7" ht="15.75">
      <c r="A104" s="199" t="s">
        <v>326</v>
      </c>
      <c r="B104" s="35" t="s">
        <v>652</v>
      </c>
      <c r="C104" s="35" t="s">
        <v>353</v>
      </c>
      <c r="D104" s="35" t="s">
        <v>348</v>
      </c>
      <c r="E104" s="35" t="s">
        <v>359</v>
      </c>
      <c r="F104" s="215" t="s">
        <v>327</v>
      </c>
      <c r="G104" s="272">
        <v>8</v>
      </c>
    </row>
    <row r="105" spans="1:7" ht="15.75" hidden="1">
      <c r="A105" s="204" t="s">
        <v>328</v>
      </c>
      <c r="B105" s="35" t="s">
        <v>652</v>
      </c>
      <c r="C105" s="35" t="s">
        <v>353</v>
      </c>
      <c r="D105" s="35" t="s">
        <v>348</v>
      </c>
      <c r="E105" s="35" t="s">
        <v>359</v>
      </c>
      <c r="F105" s="215" t="s">
        <v>329</v>
      </c>
      <c r="G105" s="272">
        <f>G106+G107</f>
        <v>0</v>
      </c>
    </row>
    <row r="106" spans="1:7" ht="25.5" hidden="1">
      <c r="A106" s="204" t="s">
        <v>355</v>
      </c>
      <c r="B106" s="35" t="s">
        <v>652</v>
      </c>
      <c r="C106" s="35" t="s">
        <v>353</v>
      </c>
      <c r="D106" s="35" t="s">
        <v>348</v>
      </c>
      <c r="E106" s="35" t="s">
        <v>359</v>
      </c>
      <c r="F106" s="215" t="s">
        <v>335</v>
      </c>
      <c r="G106" s="272"/>
    </row>
    <row r="107" spans="1:7" ht="15.75" hidden="1">
      <c r="A107" s="204" t="s">
        <v>336</v>
      </c>
      <c r="B107" s="35" t="s">
        <v>652</v>
      </c>
      <c r="C107" s="35" t="s">
        <v>353</v>
      </c>
      <c r="D107" s="35" t="s">
        <v>348</v>
      </c>
      <c r="E107" s="35" t="s">
        <v>359</v>
      </c>
      <c r="F107" s="215" t="s">
        <v>337</v>
      </c>
      <c r="G107" s="272"/>
    </row>
    <row r="108" spans="1:7" ht="46.5" customHeight="1">
      <c r="A108" s="197" t="s">
        <v>360</v>
      </c>
      <c r="B108" s="35" t="s">
        <v>652</v>
      </c>
      <c r="C108" s="35" t="s">
        <v>353</v>
      </c>
      <c r="D108" s="35" t="s">
        <v>348</v>
      </c>
      <c r="E108" s="35" t="s">
        <v>361</v>
      </c>
      <c r="F108" s="214"/>
      <c r="G108" s="272">
        <f>G109+G113+G117</f>
        <v>35.081129999999995</v>
      </c>
    </row>
    <row r="109" spans="1:7" ht="27.75" customHeight="1">
      <c r="A109" s="199" t="s">
        <v>307</v>
      </c>
      <c r="B109" s="35" t="s">
        <v>652</v>
      </c>
      <c r="C109" s="35" t="s">
        <v>353</v>
      </c>
      <c r="D109" s="35" t="s">
        <v>348</v>
      </c>
      <c r="E109" s="35" t="s">
        <v>361</v>
      </c>
      <c r="F109" s="215" t="s">
        <v>308</v>
      </c>
      <c r="G109" s="272">
        <f>G110</f>
        <v>33.09421</v>
      </c>
    </row>
    <row r="110" spans="1:7" ht="15.75">
      <c r="A110" s="199" t="s">
        <v>346</v>
      </c>
      <c r="B110" s="35" t="s">
        <v>652</v>
      </c>
      <c r="C110" s="35" t="s">
        <v>353</v>
      </c>
      <c r="D110" s="35" t="s">
        <v>348</v>
      </c>
      <c r="E110" s="35" t="s">
        <v>361</v>
      </c>
      <c r="F110" s="215" t="s">
        <v>310</v>
      </c>
      <c r="G110" s="272">
        <f>G111+G112</f>
        <v>33.09421</v>
      </c>
    </row>
    <row r="111" spans="1:7" ht="15.75">
      <c r="A111" s="199" t="s">
        <v>311</v>
      </c>
      <c r="B111" s="35" t="s">
        <v>652</v>
      </c>
      <c r="C111" s="35" t="s">
        <v>353</v>
      </c>
      <c r="D111" s="35" t="s">
        <v>348</v>
      </c>
      <c r="E111" s="35" t="s">
        <v>361</v>
      </c>
      <c r="F111" s="215" t="s">
        <v>312</v>
      </c>
      <c r="G111" s="272">
        <v>33.09421</v>
      </c>
    </row>
    <row r="112" spans="1:7" ht="15.75" hidden="1">
      <c r="A112" s="199" t="s">
        <v>318</v>
      </c>
      <c r="B112" s="35" t="s">
        <v>652</v>
      </c>
      <c r="C112" s="35" t="s">
        <v>353</v>
      </c>
      <c r="D112" s="35" t="s">
        <v>348</v>
      </c>
      <c r="E112" s="35" t="s">
        <v>361</v>
      </c>
      <c r="F112" s="215" t="s">
        <v>319</v>
      </c>
      <c r="G112" s="272"/>
    </row>
    <row r="113" spans="1:7" ht="15.75">
      <c r="A113" s="199" t="s">
        <v>320</v>
      </c>
      <c r="B113" s="35" t="s">
        <v>652</v>
      </c>
      <c r="C113" s="35" t="s">
        <v>353</v>
      </c>
      <c r="D113" s="35" t="s">
        <v>348</v>
      </c>
      <c r="E113" s="35" t="s">
        <v>361</v>
      </c>
      <c r="F113" s="215" t="s">
        <v>321</v>
      </c>
      <c r="G113" s="272">
        <f>G114</f>
        <v>1.98692</v>
      </c>
    </row>
    <row r="114" spans="1:7" ht="24.75" customHeight="1">
      <c r="A114" s="199" t="s">
        <v>322</v>
      </c>
      <c r="B114" s="35" t="s">
        <v>652</v>
      </c>
      <c r="C114" s="35" t="s">
        <v>353</v>
      </c>
      <c r="D114" s="35" t="s">
        <v>348</v>
      </c>
      <c r="E114" s="35" t="s">
        <v>361</v>
      </c>
      <c r="F114" s="215" t="s">
        <v>323</v>
      </c>
      <c r="G114" s="272">
        <f>G115+G116</f>
        <v>1.98692</v>
      </c>
    </row>
    <row r="115" spans="1:7" ht="25.5">
      <c r="A115" s="199" t="s">
        <v>324</v>
      </c>
      <c r="B115" s="35" t="s">
        <v>652</v>
      </c>
      <c r="C115" s="35" t="s">
        <v>353</v>
      </c>
      <c r="D115" s="35" t="s">
        <v>348</v>
      </c>
      <c r="E115" s="35" t="s">
        <v>361</v>
      </c>
      <c r="F115" s="215" t="s">
        <v>325</v>
      </c>
      <c r="G115" s="272">
        <v>1.98692</v>
      </c>
    </row>
    <row r="116" spans="1:7" ht="27.75" customHeight="1" hidden="1">
      <c r="A116" s="199" t="s">
        <v>326</v>
      </c>
      <c r="B116" s="35" t="s">
        <v>652</v>
      </c>
      <c r="C116" s="35" t="s">
        <v>353</v>
      </c>
      <c r="D116" s="35" t="s">
        <v>348</v>
      </c>
      <c r="E116" s="35" t="s">
        <v>361</v>
      </c>
      <c r="F116" s="215" t="s">
        <v>327</v>
      </c>
      <c r="G116" s="272"/>
    </row>
    <row r="117" spans="1:7" ht="15.75" hidden="1">
      <c r="A117" s="204" t="s">
        <v>328</v>
      </c>
      <c r="B117" s="35" t="s">
        <v>652</v>
      </c>
      <c r="C117" s="35" t="s">
        <v>353</v>
      </c>
      <c r="D117" s="35" t="s">
        <v>348</v>
      </c>
      <c r="E117" s="35" t="s">
        <v>361</v>
      </c>
      <c r="F117" s="215" t="s">
        <v>329</v>
      </c>
      <c r="G117" s="272">
        <f>G118+G119</f>
        <v>0</v>
      </c>
    </row>
    <row r="118" spans="1:7" ht="25.5" hidden="1">
      <c r="A118" s="204" t="s">
        <v>355</v>
      </c>
      <c r="B118" s="35" t="s">
        <v>652</v>
      </c>
      <c r="C118" s="35" t="s">
        <v>353</v>
      </c>
      <c r="D118" s="35" t="s">
        <v>348</v>
      </c>
      <c r="E118" s="35" t="s">
        <v>361</v>
      </c>
      <c r="F118" s="215" t="s">
        <v>335</v>
      </c>
      <c r="G118" s="272"/>
    </row>
    <row r="119" spans="1:7" ht="15.75" hidden="1">
      <c r="A119" s="204" t="s">
        <v>336</v>
      </c>
      <c r="B119" s="35" t="s">
        <v>652</v>
      </c>
      <c r="C119" s="35" t="s">
        <v>353</v>
      </c>
      <c r="D119" s="35" t="s">
        <v>348</v>
      </c>
      <c r="E119" s="35" t="s">
        <v>361</v>
      </c>
      <c r="F119" s="215" t="s">
        <v>337</v>
      </c>
      <c r="G119" s="272"/>
    </row>
    <row r="120" spans="1:7" ht="26.25" customHeight="1">
      <c r="A120" s="197" t="s">
        <v>200</v>
      </c>
      <c r="B120" s="35" t="s">
        <v>652</v>
      </c>
      <c r="C120" s="35" t="s">
        <v>353</v>
      </c>
      <c r="D120" s="35" t="s">
        <v>348</v>
      </c>
      <c r="E120" s="35" t="s">
        <v>362</v>
      </c>
      <c r="F120" s="214"/>
      <c r="G120" s="272">
        <f>G121+G125+G129</f>
        <v>34.67635</v>
      </c>
    </row>
    <row r="121" spans="1:7" ht="26.25" customHeight="1">
      <c r="A121" s="199" t="s">
        <v>363</v>
      </c>
      <c r="B121" s="35" t="s">
        <v>652</v>
      </c>
      <c r="C121" s="35" t="s">
        <v>353</v>
      </c>
      <c r="D121" s="35" t="s">
        <v>348</v>
      </c>
      <c r="E121" s="35" t="s">
        <v>362</v>
      </c>
      <c r="F121" s="215" t="s">
        <v>308</v>
      </c>
      <c r="G121" s="272">
        <f>G122</f>
        <v>33.91043</v>
      </c>
    </row>
    <row r="122" spans="1:7" ht="15.75">
      <c r="A122" s="199" t="s">
        <v>346</v>
      </c>
      <c r="B122" s="35" t="s">
        <v>652</v>
      </c>
      <c r="C122" s="35" t="s">
        <v>353</v>
      </c>
      <c r="D122" s="35" t="s">
        <v>348</v>
      </c>
      <c r="E122" s="35" t="s">
        <v>362</v>
      </c>
      <c r="F122" s="215" t="s">
        <v>310</v>
      </c>
      <c r="G122" s="272">
        <f>G123+G124</f>
        <v>33.91043</v>
      </c>
    </row>
    <row r="123" spans="1:7" ht="14.25" customHeight="1">
      <c r="A123" s="199" t="s">
        <v>311</v>
      </c>
      <c r="B123" s="35" t="s">
        <v>652</v>
      </c>
      <c r="C123" s="35" t="s">
        <v>353</v>
      </c>
      <c r="D123" s="35" t="s">
        <v>348</v>
      </c>
      <c r="E123" s="35" t="s">
        <v>362</v>
      </c>
      <c r="F123" s="215" t="s">
        <v>312</v>
      </c>
      <c r="G123" s="272">
        <v>33.91043</v>
      </c>
    </row>
    <row r="124" spans="1:7" ht="15.75" hidden="1">
      <c r="A124" s="199" t="s">
        <v>318</v>
      </c>
      <c r="B124" s="35" t="s">
        <v>652</v>
      </c>
      <c r="C124" s="35" t="s">
        <v>353</v>
      </c>
      <c r="D124" s="35" t="s">
        <v>348</v>
      </c>
      <c r="E124" s="35" t="s">
        <v>362</v>
      </c>
      <c r="F124" s="215" t="s">
        <v>319</v>
      </c>
      <c r="G124" s="272"/>
    </row>
    <row r="125" spans="1:7" ht="15.75">
      <c r="A125" s="199" t="s">
        <v>320</v>
      </c>
      <c r="B125" s="35" t="s">
        <v>652</v>
      </c>
      <c r="C125" s="35" t="s">
        <v>353</v>
      </c>
      <c r="D125" s="35" t="s">
        <v>348</v>
      </c>
      <c r="E125" s="35" t="s">
        <v>362</v>
      </c>
      <c r="F125" s="215" t="s">
        <v>321</v>
      </c>
      <c r="G125" s="272">
        <f>G126</f>
        <v>0.76592</v>
      </c>
    </row>
    <row r="126" spans="1:7" ht="15.75">
      <c r="A126" s="199" t="s">
        <v>322</v>
      </c>
      <c r="B126" s="35" t="s">
        <v>652</v>
      </c>
      <c r="C126" s="35" t="s">
        <v>353</v>
      </c>
      <c r="D126" s="35" t="s">
        <v>348</v>
      </c>
      <c r="E126" s="35" t="s">
        <v>362</v>
      </c>
      <c r="F126" s="215" t="s">
        <v>323</v>
      </c>
      <c r="G126" s="272">
        <f>G127+G128</f>
        <v>0.76592</v>
      </c>
    </row>
    <row r="127" spans="1:7" ht="24.75" customHeight="1">
      <c r="A127" s="199" t="s">
        <v>324</v>
      </c>
      <c r="B127" s="35" t="s">
        <v>652</v>
      </c>
      <c r="C127" s="35" t="s">
        <v>353</v>
      </c>
      <c r="D127" s="35" t="s">
        <v>348</v>
      </c>
      <c r="E127" s="35" t="s">
        <v>362</v>
      </c>
      <c r="F127" s="215" t="s">
        <v>325</v>
      </c>
      <c r="G127" s="272">
        <v>0.76592</v>
      </c>
    </row>
    <row r="128" spans="1:7" ht="15.75" hidden="1">
      <c r="A128" s="199" t="s">
        <v>326</v>
      </c>
      <c r="B128" s="35" t="s">
        <v>652</v>
      </c>
      <c r="C128" s="35" t="s">
        <v>353</v>
      </c>
      <c r="D128" s="35" t="s">
        <v>348</v>
      </c>
      <c r="E128" s="35" t="s">
        <v>362</v>
      </c>
      <c r="F128" s="215" t="s">
        <v>327</v>
      </c>
      <c r="G128" s="272"/>
    </row>
    <row r="129" spans="1:7" ht="15.75" hidden="1">
      <c r="A129" s="204" t="s">
        <v>328</v>
      </c>
      <c r="B129" s="35" t="s">
        <v>652</v>
      </c>
      <c r="C129" s="35" t="s">
        <v>353</v>
      </c>
      <c r="D129" s="35" t="s">
        <v>348</v>
      </c>
      <c r="E129" s="35" t="s">
        <v>362</v>
      </c>
      <c r="F129" s="215" t="s">
        <v>329</v>
      </c>
      <c r="G129" s="272">
        <f>G130+G131</f>
        <v>0</v>
      </c>
    </row>
    <row r="130" spans="1:7" ht="25.5" hidden="1">
      <c r="A130" s="204" t="s">
        <v>355</v>
      </c>
      <c r="B130" s="35" t="s">
        <v>652</v>
      </c>
      <c r="C130" s="35" t="s">
        <v>353</v>
      </c>
      <c r="D130" s="35" t="s">
        <v>348</v>
      </c>
      <c r="E130" s="35" t="s">
        <v>362</v>
      </c>
      <c r="F130" s="215" t="s">
        <v>335</v>
      </c>
      <c r="G130" s="272"/>
    </row>
    <row r="131" spans="1:7" ht="15.75" hidden="1">
      <c r="A131" s="204" t="s">
        <v>336</v>
      </c>
      <c r="B131" s="35" t="s">
        <v>652</v>
      </c>
      <c r="C131" s="35" t="s">
        <v>353</v>
      </c>
      <c r="D131" s="35" t="s">
        <v>348</v>
      </c>
      <c r="E131" s="35" t="s">
        <v>362</v>
      </c>
      <c r="F131" s="215" t="s">
        <v>337</v>
      </c>
      <c r="G131" s="272"/>
    </row>
    <row r="132" spans="1:7" ht="40.5" customHeight="1">
      <c r="A132" s="204" t="s">
        <v>183</v>
      </c>
      <c r="B132" s="35" t="s">
        <v>652</v>
      </c>
      <c r="C132" s="35" t="s">
        <v>353</v>
      </c>
      <c r="D132" s="35" t="s">
        <v>348</v>
      </c>
      <c r="E132" s="35" t="s">
        <v>364</v>
      </c>
      <c r="F132" s="214"/>
      <c r="G132" s="272">
        <f>G133+G137+G141</f>
        <v>149.23082</v>
      </c>
    </row>
    <row r="133" spans="1:7" ht="31.5" customHeight="1">
      <c r="A133" s="199" t="s">
        <v>307</v>
      </c>
      <c r="B133" s="35" t="s">
        <v>652</v>
      </c>
      <c r="C133" s="35" t="s">
        <v>353</v>
      </c>
      <c r="D133" s="35" t="s">
        <v>348</v>
      </c>
      <c r="E133" s="35" t="s">
        <v>364</v>
      </c>
      <c r="F133" s="215" t="s">
        <v>308</v>
      </c>
      <c r="G133" s="272">
        <f>G134</f>
        <v>147.4649</v>
      </c>
    </row>
    <row r="134" spans="1:7" ht="15" customHeight="1">
      <c r="A134" s="199" t="s">
        <v>346</v>
      </c>
      <c r="B134" s="35" t="s">
        <v>652</v>
      </c>
      <c r="C134" s="35" t="s">
        <v>353</v>
      </c>
      <c r="D134" s="35" t="s">
        <v>348</v>
      </c>
      <c r="E134" s="35" t="s">
        <v>364</v>
      </c>
      <c r="F134" s="215" t="s">
        <v>310</v>
      </c>
      <c r="G134" s="272">
        <f>G135+G136</f>
        <v>147.4649</v>
      </c>
    </row>
    <row r="135" spans="1:7" ht="15" customHeight="1">
      <c r="A135" s="199" t="s">
        <v>311</v>
      </c>
      <c r="B135" s="35" t="s">
        <v>652</v>
      </c>
      <c r="C135" s="35" t="s">
        <v>353</v>
      </c>
      <c r="D135" s="35" t="s">
        <v>348</v>
      </c>
      <c r="E135" s="35" t="s">
        <v>364</v>
      </c>
      <c r="F135" s="215" t="s">
        <v>312</v>
      </c>
      <c r="G135" s="272">
        <v>147.4649</v>
      </c>
    </row>
    <row r="136" spans="1:7" ht="15.75" hidden="1">
      <c r="A136" s="199" t="s">
        <v>318</v>
      </c>
      <c r="B136" s="35" t="s">
        <v>652</v>
      </c>
      <c r="C136" s="35" t="s">
        <v>353</v>
      </c>
      <c r="D136" s="35" t="s">
        <v>348</v>
      </c>
      <c r="E136" s="35" t="s">
        <v>364</v>
      </c>
      <c r="F136" s="215" t="s">
        <v>319</v>
      </c>
      <c r="G136" s="272"/>
    </row>
    <row r="137" spans="1:7" ht="15.75">
      <c r="A137" s="199" t="s">
        <v>320</v>
      </c>
      <c r="B137" s="35" t="s">
        <v>652</v>
      </c>
      <c r="C137" s="35" t="s">
        <v>353</v>
      </c>
      <c r="D137" s="35" t="s">
        <v>348</v>
      </c>
      <c r="E137" s="35" t="s">
        <v>364</v>
      </c>
      <c r="F137" s="215" t="s">
        <v>321</v>
      </c>
      <c r="G137" s="272">
        <f>G138</f>
        <v>1.76592</v>
      </c>
    </row>
    <row r="138" spans="1:7" ht="15.75">
      <c r="A138" s="199" t="s">
        <v>322</v>
      </c>
      <c r="B138" s="35" t="s">
        <v>652</v>
      </c>
      <c r="C138" s="35" t="s">
        <v>353</v>
      </c>
      <c r="D138" s="35" t="s">
        <v>348</v>
      </c>
      <c r="E138" s="35" t="s">
        <v>364</v>
      </c>
      <c r="F138" s="215" t="s">
        <v>323</v>
      </c>
      <c r="G138" s="272">
        <f>G139+G140</f>
        <v>1.76592</v>
      </c>
    </row>
    <row r="139" spans="1:7" ht="24" customHeight="1">
      <c r="A139" s="199" t="s">
        <v>324</v>
      </c>
      <c r="B139" s="35" t="s">
        <v>652</v>
      </c>
      <c r="C139" s="35" t="s">
        <v>353</v>
      </c>
      <c r="D139" s="35" t="s">
        <v>348</v>
      </c>
      <c r="E139" s="35" t="s">
        <v>364</v>
      </c>
      <c r="F139" s="215" t="s">
        <v>325</v>
      </c>
      <c r="G139" s="272">
        <v>1.76592</v>
      </c>
    </row>
    <row r="140" spans="1:7" ht="15" customHeight="1" hidden="1">
      <c r="A140" s="199" t="s">
        <v>326</v>
      </c>
      <c r="B140" s="35" t="s">
        <v>652</v>
      </c>
      <c r="C140" s="35" t="s">
        <v>353</v>
      </c>
      <c r="D140" s="35" t="s">
        <v>348</v>
      </c>
      <c r="E140" s="35" t="s">
        <v>364</v>
      </c>
      <c r="F140" s="215" t="s">
        <v>327</v>
      </c>
      <c r="G140" s="272"/>
    </row>
    <row r="141" spans="1:7" ht="14.25" customHeight="1" hidden="1">
      <c r="A141" s="204" t="s">
        <v>328</v>
      </c>
      <c r="B141" s="35" t="s">
        <v>652</v>
      </c>
      <c r="C141" s="35" t="s">
        <v>353</v>
      </c>
      <c r="D141" s="35" t="s">
        <v>348</v>
      </c>
      <c r="E141" s="35" t="s">
        <v>364</v>
      </c>
      <c r="F141" s="215" t="s">
        <v>329</v>
      </c>
      <c r="G141" s="272">
        <f>G142+G143</f>
        <v>0</v>
      </c>
    </row>
    <row r="142" spans="1:7" ht="25.5" hidden="1">
      <c r="A142" s="204" t="s">
        <v>355</v>
      </c>
      <c r="B142" s="35" t="s">
        <v>652</v>
      </c>
      <c r="C142" s="35" t="s">
        <v>353</v>
      </c>
      <c r="D142" s="35" t="s">
        <v>348</v>
      </c>
      <c r="E142" s="35" t="s">
        <v>364</v>
      </c>
      <c r="F142" s="215" t="s">
        <v>335</v>
      </c>
      <c r="G142" s="272"/>
    </row>
    <row r="143" spans="1:7" ht="15.75" hidden="1">
      <c r="A143" s="204" t="s">
        <v>336</v>
      </c>
      <c r="B143" s="35" t="s">
        <v>652</v>
      </c>
      <c r="C143" s="35" t="s">
        <v>353</v>
      </c>
      <c r="D143" s="35" t="s">
        <v>348</v>
      </c>
      <c r="E143" s="35" t="s">
        <v>364</v>
      </c>
      <c r="F143" s="215" t="s">
        <v>337</v>
      </c>
      <c r="G143" s="272"/>
    </row>
    <row r="144" spans="1:7" ht="15.75" hidden="1">
      <c r="A144" s="197" t="s">
        <v>365</v>
      </c>
      <c r="B144" s="35" t="s">
        <v>652</v>
      </c>
      <c r="C144" s="35" t="s">
        <v>353</v>
      </c>
      <c r="D144" s="35" t="s">
        <v>348</v>
      </c>
      <c r="E144" s="200" t="s">
        <v>366</v>
      </c>
      <c r="F144" s="207"/>
      <c r="G144" s="272">
        <f>G145</f>
        <v>0</v>
      </c>
    </row>
    <row r="145" spans="1:7" ht="26.25" hidden="1">
      <c r="A145" s="208" t="s">
        <v>367</v>
      </c>
      <c r="B145" s="35" t="s">
        <v>652</v>
      </c>
      <c r="C145" s="35" t="s">
        <v>353</v>
      </c>
      <c r="D145" s="35" t="s">
        <v>348</v>
      </c>
      <c r="E145" s="200" t="s">
        <v>368</v>
      </c>
      <c r="F145" s="207"/>
      <c r="G145" s="272">
        <f>G146</f>
        <v>0</v>
      </c>
    </row>
    <row r="146" spans="1:7" ht="15.75" hidden="1">
      <c r="A146" s="209" t="s">
        <v>320</v>
      </c>
      <c r="B146" s="35" t="s">
        <v>652</v>
      </c>
      <c r="C146" s="35" t="s">
        <v>353</v>
      </c>
      <c r="D146" s="35" t="s">
        <v>348</v>
      </c>
      <c r="E146" s="200" t="s">
        <v>368</v>
      </c>
      <c r="F146" s="207" t="s">
        <v>321</v>
      </c>
      <c r="G146" s="272">
        <f>G147</f>
        <v>0</v>
      </c>
    </row>
    <row r="147" spans="1:7" ht="10.5" customHeight="1" hidden="1">
      <c r="A147" s="209" t="s">
        <v>369</v>
      </c>
      <c r="B147" s="35" t="s">
        <v>652</v>
      </c>
      <c r="C147" s="35" t="s">
        <v>353</v>
      </c>
      <c r="D147" s="35" t="s">
        <v>348</v>
      </c>
      <c r="E147" s="200" t="s">
        <v>368</v>
      </c>
      <c r="F147" s="207" t="s">
        <v>323</v>
      </c>
      <c r="G147" s="272">
        <f>G148</f>
        <v>0</v>
      </c>
    </row>
    <row r="148" spans="1:7" ht="16.5" customHeight="1" hidden="1">
      <c r="A148" s="208" t="s">
        <v>326</v>
      </c>
      <c r="B148" s="35" t="s">
        <v>652</v>
      </c>
      <c r="C148" s="35" t="s">
        <v>353</v>
      </c>
      <c r="D148" s="35" t="s">
        <v>348</v>
      </c>
      <c r="E148" s="200" t="s">
        <v>368</v>
      </c>
      <c r="F148" s="207" t="s">
        <v>327</v>
      </c>
      <c r="G148" s="272"/>
    </row>
    <row r="149" spans="1:7" ht="15.75" hidden="1">
      <c r="A149" s="205" t="s">
        <v>370</v>
      </c>
      <c r="B149" s="35" t="s">
        <v>652</v>
      </c>
      <c r="C149" s="210" t="s">
        <v>353</v>
      </c>
      <c r="D149" s="210" t="s">
        <v>371</v>
      </c>
      <c r="E149" s="210"/>
      <c r="F149" s="215"/>
      <c r="G149" s="272">
        <f>G150</f>
        <v>0</v>
      </c>
    </row>
    <row r="150" spans="1:7" ht="15.75" hidden="1">
      <c r="A150" s="211" t="s">
        <v>372</v>
      </c>
      <c r="B150" s="35" t="s">
        <v>652</v>
      </c>
      <c r="C150" s="200" t="s">
        <v>353</v>
      </c>
      <c r="D150" s="200" t="s">
        <v>371</v>
      </c>
      <c r="E150" s="200" t="s">
        <v>373</v>
      </c>
      <c r="F150" s="215"/>
      <c r="G150" s="272">
        <f>G151</f>
        <v>0</v>
      </c>
    </row>
    <row r="151" spans="1:7" ht="25.5" hidden="1">
      <c r="A151" s="212" t="s">
        <v>374</v>
      </c>
      <c r="B151" s="35" t="s">
        <v>652</v>
      </c>
      <c r="C151" s="200" t="s">
        <v>353</v>
      </c>
      <c r="D151" s="200" t="s">
        <v>371</v>
      </c>
      <c r="E151" s="200" t="s">
        <v>375</v>
      </c>
      <c r="F151" s="215"/>
      <c r="G151" s="272">
        <f>G152</f>
        <v>0</v>
      </c>
    </row>
    <row r="152" spans="1:7" ht="15.75" hidden="1">
      <c r="A152" s="199" t="s">
        <v>320</v>
      </c>
      <c r="B152" s="35" t="s">
        <v>652</v>
      </c>
      <c r="C152" s="200" t="s">
        <v>353</v>
      </c>
      <c r="D152" s="200" t="s">
        <v>371</v>
      </c>
      <c r="E152" s="200" t="s">
        <v>375</v>
      </c>
      <c r="F152" s="215" t="s">
        <v>321</v>
      </c>
      <c r="G152" s="272">
        <f>G153</f>
        <v>0</v>
      </c>
    </row>
    <row r="153" spans="1:7" ht="15.75" hidden="1">
      <c r="A153" s="199" t="s">
        <v>322</v>
      </c>
      <c r="B153" s="35" t="s">
        <v>652</v>
      </c>
      <c r="C153" s="200" t="s">
        <v>353</v>
      </c>
      <c r="D153" s="200" t="s">
        <v>371</v>
      </c>
      <c r="E153" s="200" t="s">
        <v>375</v>
      </c>
      <c r="F153" s="215" t="s">
        <v>323</v>
      </c>
      <c r="G153" s="272">
        <f>G154</f>
        <v>0</v>
      </c>
    </row>
    <row r="154" spans="1:7" ht="15.75" hidden="1">
      <c r="A154" s="199" t="s">
        <v>326</v>
      </c>
      <c r="B154" s="35" t="s">
        <v>652</v>
      </c>
      <c r="C154" s="200" t="s">
        <v>353</v>
      </c>
      <c r="D154" s="200" t="s">
        <v>371</v>
      </c>
      <c r="E154" s="200" t="s">
        <v>375</v>
      </c>
      <c r="F154" s="215" t="s">
        <v>327</v>
      </c>
      <c r="G154" s="272"/>
    </row>
    <row r="155" spans="1:7" ht="15.75" hidden="1">
      <c r="A155" s="213" t="s">
        <v>376</v>
      </c>
      <c r="B155" s="193" t="s">
        <v>652</v>
      </c>
      <c r="C155" s="193" t="s">
        <v>353</v>
      </c>
      <c r="D155" s="193" t="s">
        <v>377</v>
      </c>
      <c r="E155" s="193"/>
      <c r="F155" s="224"/>
      <c r="G155" s="272">
        <f>G156</f>
        <v>0</v>
      </c>
    </row>
    <row r="156" spans="1:7" ht="15.75" hidden="1">
      <c r="A156" s="197" t="s">
        <v>378</v>
      </c>
      <c r="B156" s="35" t="s">
        <v>652</v>
      </c>
      <c r="C156" s="35" t="s">
        <v>353</v>
      </c>
      <c r="D156" s="35" t="s">
        <v>377</v>
      </c>
      <c r="E156" s="35" t="s">
        <v>379</v>
      </c>
      <c r="F156" s="224"/>
      <c r="G156" s="272">
        <f>G157+G161</f>
        <v>0</v>
      </c>
    </row>
    <row r="157" spans="1:7" ht="26.25" hidden="1">
      <c r="A157" s="197" t="s">
        <v>380</v>
      </c>
      <c r="B157" s="35" t="s">
        <v>652</v>
      </c>
      <c r="C157" s="35" t="s">
        <v>353</v>
      </c>
      <c r="D157" s="35" t="s">
        <v>377</v>
      </c>
      <c r="E157" s="35" t="s">
        <v>381</v>
      </c>
      <c r="F157" s="214"/>
      <c r="G157" s="272">
        <f>G158</f>
        <v>0</v>
      </c>
    </row>
    <row r="158" spans="1:7" ht="15.75" hidden="1">
      <c r="A158" s="199" t="s">
        <v>320</v>
      </c>
      <c r="B158" s="35" t="s">
        <v>652</v>
      </c>
      <c r="C158" s="35" t="s">
        <v>353</v>
      </c>
      <c r="D158" s="35" t="s">
        <v>377</v>
      </c>
      <c r="E158" s="35" t="s">
        <v>381</v>
      </c>
      <c r="F158" s="221" t="s">
        <v>321</v>
      </c>
      <c r="G158" s="272">
        <f>G159</f>
        <v>0</v>
      </c>
    </row>
    <row r="159" spans="1:7" ht="15.75" hidden="1">
      <c r="A159" s="199" t="s">
        <v>322</v>
      </c>
      <c r="B159" s="35" t="s">
        <v>652</v>
      </c>
      <c r="C159" s="35" t="s">
        <v>353</v>
      </c>
      <c r="D159" s="35" t="s">
        <v>377</v>
      </c>
      <c r="E159" s="35" t="s">
        <v>381</v>
      </c>
      <c r="F159" s="221" t="s">
        <v>323</v>
      </c>
      <c r="G159" s="272">
        <f>G160</f>
        <v>0</v>
      </c>
    </row>
    <row r="160" spans="1:7" ht="15.75" hidden="1">
      <c r="A160" s="199" t="s">
        <v>326</v>
      </c>
      <c r="B160" s="35" t="s">
        <v>652</v>
      </c>
      <c r="C160" s="35" t="s">
        <v>353</v>
      </c>
      <c r="D160" s="35" t="s">
        <v>377</v>
      </c>
      <c r="E160" s="35" t="s">
        <v>381</v>
      </c>
      <c r="F160" s="221" t="s">
        <v>327</v>
      </c>
      <c r="G160" s="272"/>
    </row>
    <row r="161" spans="1:7" ht="15.75" hidden="1">
      <c r="A161" s="197" t="s">
        <v>382</v>
      </c>
      <c r="B161" s="35" t="s">
        <v>652</v>
      </c>
      <c r="C161" s="35" t="s">
        <v>353</v>
      </c>
      <c r="D161" s="35" t="s">
        <v>377</v>
      </c>
      <c r="E161" s="35" t="s">
        <v>383</v>
      </c>
      <c r="F161" s="214"/>
      <c r="G161" s="272">
        <f>G162</f>
        <v>0</v>
      </c>
    </row>
    <row r="162" spans="1:7" ht="15.75" hidden="1">
      <c r="A162" s="199" t="s">
        <v>320</v>
      </c>
      <c r="B162" s="35" t="s">
        <v>652</v>
      </c>
      <c r="C162" s="35" t="s">
        <v>353</v>
      </c>
      <c r="D162" s="35" t="s">
        <v>377</v>
      </c>
      <c r="E162" s="35" t="s">
        <v>383</v>
      </c>
      <c r="F162" s="221" t="s">
        <v>321</v>
      </c>
      <c r="G162" s="272">
        <f>G163</f>
        <v>0</v>
      </c>
    </row>
    <row r="163" spans="1:7" ht="15.75" hidden="1">
      <c r="A163" s="199" t="s">
        <v>322</v>
      </c>
      <c r="B163" s="35" t="s">
        <v>652</v>
      </c>
      <c r="C163" s="35" t="s">
        <v>353</v>
      </c>
      <c r="D163" s="35" t="s">
        <v>377</v>
      </c>
      <c r="E163" s="35" t="s">
        <v>383</v>
      </c>
      <c r="F163" s="221" t="s">
        <v>323</v>
      </c>
      <c r="G163" s="272">
        <f>G164</f>
        <v>0</v>
      </c>
    </row>
    <row r="164" spans="1:7" ht="15.75" hidden="1">
      <c r="A164" s="199" t="s">
        <v>326</v>
      </c>
      <c r="B164" s="35" t="s">
        <v>652</v>
      </c>
      <c r="C164" s="35" t="s">
        <v>353</v>
      </c>
      <c r="D164" s="35" t="s">
        <v>377</v>
      </c>
      <c r="E164" s="35" t="s">
        <v>383</v>
      </c>
      <c r="F164" s="221" t="s">
        <v>327</v>
      </c>
      <c r="G164" s="272"/>
    </row>
    <row r="165" spans="1:7" s="195" customFormat="1" ht="15.75" hidden="1">
      <c r="A165" s="196" t="s">
        <v>384</v>
      </c>
      <c r="B165" s="193" t="s">
        <v>650</v>
      </c>
      <c r="C165" s="193" t="s">
        <v>300</v>
      </c>
      <c r="D165" s="193" t="s">
        <v>385</v>
      </c>
      <c r="E165" s="193"/>
      <c r="F165" s="224"/>
      <c r="G165" s="270">
        <f>G167</f>
        <v>0</v>
      </c>
    </row>
    <row r="166" spans="1:7" ht="15.75" hidden="1">
      <c r="A166" s="197" t="s">
        <v>384</v>
      </c>
      <c r="B166" s="35" t="s">
        <v>650</v>
      </c>
      <c r="C166" s="35" t="s">
        <v>300</v>
      </c>
      <c r="D166" s="35" t="s">
        <v>385</v>
      </c>
      <c r="E166" s="35" t="s">
        <v>386</v>
      </c>
      <c r="F166" s="214"/>
      <c r="G166" s="272">
        <f>G167</f>
        <v>0</v>
      </c>
    </row>
    <row r="167" spans="1:7" ht="15.75" hidden="1">
      <c r="A167" s="211" t="s">
        <v>387</v>
      </c>
      <c r="B167" s="35" t="s">
        <v>650</v>
      </c>
      <c r="C167" s="35" t="s">
        <v>300</v>
      </c>
      <c r="D167" s="35" t="s">
        <v>385</v>
      </c>
      <c r="E167" s="35" t="s">
        <v>388</v>
      </c>
      <c r="F167" s="214"/>
      <c r="G167" s="272">
        <f>G168</f>
        <v>0</v>
      </c>
    </row>
    <row r="168" spans="1:7" ht="15.75" hidden="1">
      <c r="A168" s="204" t="s">
        <v>328</v>
      </c>
      <c r="B168" s="35" t="s">
        <v>650</v>
      </c>
      <c r="C168" s="35" t="s">
        <v>300</v>
      </c>
      <c r="D168" s="35" t="s">
        <v>385</v>
      </c>
      <c r="E168" s="35" t="s">
        <v>388</v>
      </c>
      <c r="F168" s="215" t="s">
        <v>329</v>
      </c>
      <c r="G168" s="272">
        <f>G169</f>
        <v>0</v>
      </c>
    </row>
    <row r="169" spans="1:7" ht="15.75" hidden="1">
      <c r="A169" s="204" t="s">
        <v>389</v>
      </c>
      <c r="B169" s="35" t="s">
        <v>650</v>
      </c>
      <c r="C169" s="35" t="s">
        <v>300</v>
      </c>
      <c r="D169" s="35" t="s">
        <v>385</v>
      </c>
      <c r="E169" s="35" t="s">
        <v>388</v>
      </c>
      <c r="F169" s="215" t="s">
        <v>390</v>
      </c>
      <c r="G169" s="272"/>
    </row>
    <row r="170" spans="1:7" s="195" customFormat="1" ht="15" customHeight="1">
      <c r="A170" s="213" t="s">
        <v>391</v>
      </c>
      <c r="B170" s="193" t="s">
        <v>650</v>
      </c>
      <c r="C170" s="193" t="s">
        <v>300</v>
      </c>
      <c r="D170" s="193" t="s">
        <v>392</v>
      </c>
      <c r="E170" s="193"/>
      <c r="F170" s="224"/>
      <c r="G170" s="270">
        <f>G171+G215+G189+G199+G184+G220</f>
        <v>1447.41591</v>
      </c>
    </row>
    <row r="171" spans="1:7" ht="18.75" customHeight="1">
      <c r="A171" s="197" t="s">
        <v>393</v>
      </c>
      <c r="B171" s="35" t="s">
        <v>650</v>
      </c>
      <c r="C171" s="35" t="s">
        <v>300</v>
      </c>
      <c r="D171" s="35" t="s">
        <v>392</v>
      </c>
      <c r="E171" s="35" t="s">
        <v>394</v>
      </c>
      <c r="F171" s="214"/>
      <c r="G171" s="272">
        <f>G172</f>
        <v>210.96192</v>
      </c>
    </row>
    <row r="172" spans="1:7" ht="18" customHeight="1">
      <c r="A172" s="197" t="s">
        <v>395</v>
      </c>
      <c r="B172" s="35" t="s">
        <v>650</v>
      </c>
      <c r="C172" s="35" t="s">
        <v>300</v>
      </c>
      <c r="D172" s="35" t="s">
        <v>392</v>
      </c>
      <c r="E172" s="35" t="s">
        <v>396</v>
      </c>
      <c r="F172" s="214"/>
      <c r="G172" s="272">
        <f>G173+G177+G181</f>
        <v>210.96192</v>
      </c>
    </row>
    <row r="173" spans="1:7" ht="18" customHeight="1">
      <c r="A173" s="199" t="s">
        <v>307</v>
      </c>
      <c r="B173" s="35" t="s">
        <v>650</v>
      </c>
      <c r="C173" s="35" t="s">
        <v>300</v>
      </c>
      <c r="D173" s="35" t="s">
        <v>392</v>
      </c>
      <c r="E173" s="35" t="s">
        <v>396</v>
      </c>
      <c r="F173" s="215" t="s">
        <v>308</v>
      </c>
      <c r="G173" s="272">
        <f>G174</f>
        <v>188.934</v>
      </c>
    </row>
    <row r="174" spans="1:7" ht="15.75">
      <c r="A174" s="199" t="s">
        <v>346</v>
      </c>
      <c r="B174" s="35" t="s">
        <v>650</v>
      </c>
      <c r="C174" s="35" t="s">
        <v>300</v>
      </c>
      <c r="D174" s="35" t="s">
        <v>392</v>
      </c>
      <c r="E174" s="35" t="s">
        <v>396</v>
      </c>
      <c r="F174" s="215" t="s">
        <v>310</v>
      </c>
      <c r="G174" s="272">
        <f>G175+G176</f>
        <v>188.934</v>
      </c>
    </row>
    <row r="175" spans="1:7" ht="15.75">
      <c r="A175" s="199" t="s">
        <v>311</v>
      </c>
      <c r="B175" s="35" t="s">
        <v>650</v>
      </c>
      <c r="C175" s="35" t="s">
        <v>300</v>
      </c>
      <c r="D175" s="35" t="s">
        <v>392</v>
      </c>
      <c r="E175" s="35" t="s">
        <v>396</v>
      </c>
      <c r="F175" s="215" t="s">
        <v>312</v>
      </c>
      <c r="G175" s="272">
        <v>188.934</v>
      </c>
    </row>
    <row r="176" spans="1:7" ht="15.75" hidden="1">
      <c r="A176" s="199" t="s">
        <v>318</v>
      </c>
      <c r="B176" s="35" t="s">
        <v>650</v>
      </c>
      <c r="C176" s="35" t="s">
        <v>300</v>
      </c>
      <c r="D176" s="35" t="s">
        <v>392</v>
      </c>
      <c r="E176" s="35" t="s">
        <v>396</v>
      </c>
      <c r="F176" s="215" t="s">
        <v>319</v>
      </c>
      <c r="G176" s="272"/>
    </row>
    <row r="177" spans="1:7" ht="15.75">
      <c r="A177" s="199" t="s">
        <v>320</v>
      </c>
      <c r="B177" s="35" t="s">
        <v>650</v>
      </c>
      <c r="C177" s="35" t="s">
        <v>300</v>
      </c>
      <c r="D177" s="35" t="s">
        <v>392</v>
      </c>
      <c r="E177" s="35" t="s">
        <v>396</v>
      </c>
      <c r="F177" s="215" t="s">
        <v>321</v>
      </c>
      <c r="G177" s="272">
        <f>G178</f>
        <v>22.02792</v>
      </c>
    </row>
    <row r="178" spans="1:7" ht="15.75">
      <c r="A178" s="199" t="s">
        <v>322</v>
      </c>
      <c r="B178" s="35" t="s">
        <v>650</v>
      </c>
      <c r="C178" s="35" t="s">
        <v>300</v>
      </c>
      <c r="D178" s="35" t="s">
        <v>392</v>
      </c>
      <c r="E178" s="35" t="s">
        <v>396</v>
      </c>
      <c r="F178" s="215" t="s">
        <v>323</v>
      </c>
      <c r="G178" s="272">
        <f>G179+G180</f>
        <v>22.02792</v>
      </c>
    </row>
    <row r="179" spans="1:7" ht="25.5">
      <c r="A179" s="199" t="s">
        <v>324</v>
      </c>
      <c r="B179" s="35" t="s">
        <v>650</v>
      </c>
      <c r="C179" s="35" t="s">
        <v>300</v>
      </c>
      <c r="D179" s="35" t="s">
        <v>392</v>
      </c>
      <c r="E179" s="35" t="s">
        <v>396</v>
      </c>
      <c r="F179" s="215" t="s">
        <v>325</v>
      </c>
      <c r="G179" s="272">
        <v>13.42792</v>
      </c>
    </row>
    <row r="180" spans="1:7" ht="16.5" customHeight="1">
      <c r="A180" s="199" t="s">
        <v>326</v>
      </c>
      <c r="B180" s="35" t="s">
        <v>650</v>
      </c>
      <c r="C180" s="35" t="s">
        <v>300</v>
      </c>
      <c r="D180" s="35" t="s">
        <v>392</v>
      </c>
      <c r="E180" s="35" t="s">
        <v>396</v>
      </c>
      <c r="F180" s="215" t="s">
        <v>327</v>
      </c>
      <c r="G180" s="272">
        <v>8.6</v>
      </c>
    </row>
    <row r="181" spans="1:7" ht="15" customHeight="1" hidden="1">
      <c r="A181" s="204" t="s">
        <v>328</v>
      </c>
      <c r="B181" s="35" t="s">
        <v>650</v>
      </c>
      <c r="C181" s="35" t="s">
        <v>300</v>
      </c>
      <c r="D181" s="35" t="s">
        <v>392</v>
      </c>
      <c r="E181" s="35" t="s">
        <v>396</v>
      </c>
      <c r="F181" s="215" t="s">
        <v>329</v>
      </c>
      <c r="G181" s="272">
        <f>G182+G183</f>
        <v>0</v>
      </c>
    </row>
    <row r="182" spans="1:7" ht="25.5" hidden="1">
      <c r="A182" s="204" t="s">
        <v>355</v>
      </c>
      <c r="B182" s="35" t="s">
        <v>650</v>
      </c>
      <c r="C182" s="35" t="s">
        <v>300</v>
      </c>
      <c r="D182" s="35" t="s">
        <v>392</v>
      </c>
      <c r="E182" s="35" t="s">
        <v>396</v>
      </c>
      <c r="F182" s="215" t="s">
        <v>335</v>
      </c>
      <c r="G182" s="272"/>
    </row>
    <row r="183" spans="1:7" ht="15.75" hidden="1">
      <c r="A183" s="204" t="s">
        <v>336</v>
      </c>
      <c r="B183" s="35" t="s">
        <v>650</v>
      </c>
      <c r="C183" s="35" t="s">
        <v>300</v>
      </c>
      <c r="D183" s="35" t="s">
        <v>392</v>
      </c>
      <c r="E183" s="35" t="s">
        <v>396</v>
      </c>
      <c r="F183" s="215" t="s">
        <v>337</v>
      </c>
      <c r="G183" s="272"/>
    </row>
    <row r="184" spans="1:7" ht="19.5" customHeight="1" hidden="1">
      <c r="A184" s="197" t="s">
        <v>384</v>
      </c>
      <c r="B184" s="35" t="s">
        <v>650</v>
      </c>
      <c r="C184" s="35" t="s">
        <v>300</v>
      </c>
      <c r="D184" s="35" t="s">
        <v>392</v>
      </c>
      <c r="E184" s="35" t="s">
        <v>386</v>
      </c>
      <c r="F184" s="214"/>
      <c r="G184" s="272">
        <f>G185</f>
        <v>0</v>
      </c>
    </row>
    <row r="185" spans="1:7" ht="25.5" hidden="1">
      <c r="A185" s="204" t="s">
        <v>397</v>
      </c>
      <c r="B185" s="35" t="s">
        <v>650</v>
      </c>
      <c r="C185" s="35" t="s">
        <v>300</v>
      </c>
      <c r="D185" s="35" t="s">
        <v>392</v>
      </c>
      <c r="E185" s="35" t="s">
        <v>398</v>
      </c>
      <c r="F185" s="214"/>
      <c r="G185" s="272">
        <f>G186</f>
        <v>0</v>
      </c>
    </row>
    <row r="186" spans="1:7" ht="15.75" hidden="1">
      <c r="A186" s="199" t="s">
        <v>320</v>
      </c>
      <c r="B186" s="35" t="s">
        <v>650</v>
      </c>
      <c r="C186" s="35" t="s">
        <v>300</v>
      </c>
      <c r="D186" s="35" t="s">
        <v>392</v>
      </c>
      <c r="E186" s="35" t="s">
        <v>398</v>
      </c>
      <c r="F186" s="214" t="s">
        <v>321</v>
      </c>
      <c r="G186" s="272">
        <f>G187</f>
        <v>0</v>
      </c>
    </row>
    <row r="187" spans="1:7" ht="15.75" hidden="1">
      <c r="A187" s="199" t="s">
        <v>322</v>
      </c>
      <c r="B187" s="35" t="s">
        <v>650</v>
      </c>
      <c r="C187" s="35" t="s">
        <v>300</v>
      </c>
      <c r="D187" s="35" t="s">
        <v>392</v>
      </c>
      <c r="E187" s="35" t="s">
        <v>398</v>
      </c>
      <c r="F187" s="214" t="s">
        <v>323</v>
      </c>
      <c r="G187" s="272">
        <f>G188</f>
        <v>0</v>
      </c>
    </row>
    <row r="188" spans="1:7" ht="15.75" hidden="1">
      <c r="A188" s="199" t="s">
        <v>326</v>
      </c>
      <c r="B188" s="35" t="s">
        <v>650</v>
      </c>
      <c r="C188" s="35" t="s">
        <v>300</v>
      </c>
      <c r="D188" s="35" t="s">
        <v>392</v>
      </c>
      <c r="E188" s="35" t="s">
        <v>398</v>
      </c>
      <c r="F188" s="215" t="s">
        <v>327</v>
      </c>
      <c r="G188" s="272"/>
    </row>
    <row r="189" spans="1:7" ht="28.5" customHeight="1">
      <c r="A189" s="197" t="s">
        <v>399</v>
      </c>
      <c r="B189" s="35" t="s">
        <v>650</v>
      </c>
      <c r="C189" s="35" t="s">
        <v>300</v>
      </c>
      <c r="D189" s="35" t="s">
        <v>392</v>
      </c>
      <c r="E189" s="35" t="s">
        <v>400</v>
      </c>
      <c r="F189" s="214"/>
      <c r="G189" s="272">
        <f>G190</f>
        <v>81.955</v>
      </c>
    </row>
    <row r="190" spans="1:7" ht="15.75">
      <c r="A190" s="197" t="s">
        <v>401</v>
      </c>
      <c r="B190" s="35" t="s">
        <v>650</v>
      </c>
      <c r="C190" s="35" t="s">
        <v>300</v>
      </c>
      <c r="D190" s="35" t="s">
        <v>392</v>
      </c>
      <c r="E190" s="35" t="s">
        <v>402</v>
      </c>
      <c r="F190" s="214"/>
      <c r="G190" s="272">
        <f>G191+G194</f>
        <v>81.955</v>
      </c>
    </row>
    <row r="191" spans="1:7" ht="15.75">
      <c r="A191" s="199" t="s">
        <v>320</v>
      </c>
      <c r="B191" s="35" t="s">
        <v>650</v>
      </c>
      <c r="C191" s="35" t="s">
        <v>300</v>
      </c>
      <c r="D191" s="35" t="s">
        <v>392</v>
      </c>
      <c r="E191" s="35" t="s">
        <v>402</v>
      </c>
      <c r="F191" s="221" t="s">
        <v>321</v>
      </c>
      <c r="G191" s="272">
        <f>G192</f>
        <v>81.955</v>
      </c>
    </row>
    <row r="192" spans="1:7" ht="15.75">
      <c r="A192" s="199" t="s">
        <v>322</v>
      </c>
      <c r="B192" s="35" t="s">
        <v>650</v>
      </c>
      <c r="C192" s="35" t="s">
        <v>300</v>
      </c>
      <c r="D192" s="35" t="s">
        <v>392</v>
      </c>
      <c r="E192" s="35" t="s">
        <v>402</v>
      </c>
      <c r="F192" s="221" t="s">
        <v>323</v>
      </c>
      <c r="G192" s="272">
        <f>G193</f>
        <v>81.955</v>
      </c>
    </row>
    <row r="193" spans="1:7" ht="15" customHeight="1">
      <c r="A193" s="199" t="s">
        <v>326</v>
      </c>
      <c r="B193" s="35" t="s">
        <v>650</v>
      </c>
      <c r="C193" s="35" t="s">
        <v>300</v>
      </c>
      <c r="D193" s="35" t="s">
        <v>392</v>
      </c>
      <c r="E193" s="35" t="s">
        <v>402</v>
      </c>
      <c r="F193" s="221" t="s">
        <v>327</v>
      </c>
      <c r="G193" s="272">
        <v>81.955</v>
      </c>
    </row>
    <row r="194" spans="1:7" ht="15.75" hidden="1">
      <c r="A194" s="204" t="s">
        <v>328</v>
      </c>
      <c r="B194" s="35" t="s">
        <v>650</v>
      </c>
      <c r="C194" s="35" t="s">
        <v>300</v>
      </c>
      <c r="D194" s="35" t="s">
        <v>392</v>
      </c>
      <c r="E194" s="35" t="s">
        <v>402</v>
      </c>
      <c r="F194" s="215" t="s">
        <v>329</v>
      </c>
      <c r="G194" s="272">
        <f>G195+G197+G198</f>
        <v>0</v>
      </c>
    </row>
    <row r="195" spans="1:7" ht="15.75" hidden="1">
      <c r="A195" s="204" t="s">
        <v>330</v>
      </c>
      <c r="B195" s="35" t="s">
        <v>650</v>
      </c>
      <c r="C195" s="35" t="s">
        <v>300</v>
      </c>
      <c r="D195" s="35" t="s">
        <v>392</v>
      </c>
      <c r="E195" s="35" t="s">
        <v>402</v>
      </c>
      <c r="F195" s="215" t="s">
        <v>331</v>
      </c>
      <c r="G195" s="272">
        <f>G196</f>
        <v>0</v>
      </c>
    </row>
    <row r="196" spans="1:7" ht="63.75" hidden="1">
      <c r="A196" s="204" t="s">
        <v>332</v>
      </c>
      <c r="B196" s="35" t="s">
        <v>650</v>
      </c>
      <c r="C196" s="35" t="s">
        <v>300</v>
      </c>
      <c r="D196" s="35" t="s">
        <v>392</v>
      </c>
      <c r="E196" s="35" t="s">
        <v>402</v>
      </c>
      <c r="F196" s="215" t="s">
        <v>333</v>
      </c>
      <c r="G196" s="272"/>
    </row>
    <row r="197" spans="1:7" ht="15.75" hidden="1">
      <c r="A197" s="204" t="s">
        <v>389</v>
      </c>
      <c r="B197" s="35" t="s">
        <v>650</v>
      </c>
      <c r="C197" s="35" t="s">
        <v>300</v>
      </c>
      <c r="D197" s="35" t="s">
        <v>392</v>
      </c>
      <c r="E197" s="35" t="s">
        <v>402</v>
      </c>
      <c r="F197" s="215" t="s">
        <v>390</v>
      </c>
      <c r="G197" s="272"/>
    </row>
    <row r="198" spans="1:7" ht="15.75" hidden="1">
      <c r="A198" s="204" t="s">
        <v>340</v>
      </c>
      <c r="B198" s="35" t="s">
        <v>650</v>
      </c>
      <c r="C198" s="35" t="s">
        <v>300</v>
      </c>
      <c r="D198" s="35" t="s">
        <v>392</v>
      </c>
      <c r="E198" s="35" t="s">
        <v>402</v>
      </c>
      <c r="F198" s="215" t="s">
        <v>341</v>
      </c>
      <c r="G198" s="272"/>
    </row>
    <row r="199" spans="1:7" ht="15.75">
      <c r="A199" s="197" t="s">
        <v>403</v>
      </c>
      <c r="B199" s="35" t="s">
        <v>650</v>
      </c>
      <c r="C199" s="35" t="s">
        <v>300</v>
      </c>
      <c r="D199" s="35" t="s">
        <v>392</v>
      </c>
      <c r="E199" s="35" t="s">
        <v>404</v>
      </c>
      <c r="F199" s="214"/>
      <c r="G199" s="272">
        <f>G200</f>
        <v>1134.39899</v>
      </c>
    </row>
    <row r="200" spans="1:7" ht="15" customHeight="1">
      <c r="A200" s="204" t="s">
        <v>405</v>
      </c>
      <c r="B200" s="35" t="s">
        <v>650</v>
      </c>
      <c r="C200" s="35" t="s">
        <v>300</v>
      </c>
      <c r="D200" s="35" t="s">
        <v>392</v>
      </c>
      <c r="E200" s="35" t="s">
        <v>406</v>
      </c>
      <c r="F200" s="214"/>
      <c r="G200" s="272">
        <f>G201+G205+G210</f>
        <v>1134.39899</v>
      </c>
    </row>
    <row r="201" spans="1:7" ht="15" customHeight="1">
      <c r="A201" s="199" t="s">
        <v>307</v>
      </c>
      <c r="B201" s="35" t="s">
        <v>650</v>
      </c>
      <c r="C201" s="35" t="s">
        <v>300</v>
      </c>
      <c r="D201" s="35" t="s">
        <v>392</v>
      </c>
      <c r="E201" s="35" t="s">
        <v>406</v>
      </c>
      <c r="F201" s="215" t="s">
        <v>308</v>
      </c>
      <c r="G201" s="272">
        <f>G202</f>
        <v>879.27224</v>
      </c>
    </row>
    <row r="202" spans="1:7" ht="15" customHeight="1">
      <c r="A202" s="199" t="s">
        <v>407</v>
      </c>
      <c r="B202" s="35" t="s">
        <v>650</v>
      </c>
      <c r="C202" s="35" t="s">
        <v>300</v>
      </c>
      <c r="D202" s="35" t="s">
        <v>392</v>
      </c>
      <c r="E202" s="35" t="s">
        <v>406</v>
      </c>
      <c r="F202" s="215" t="s">
        <v>408</v>
      </c>
      <c r="G202" s="272">
        <f>G203+G204</f>
        <v>879.27224</v>
      </c>
    </row>
    <row r="203" spans="1:7" ht="12.75" customHeight="1">
      <c r="A203" s="199" t="s">
        <v>311</v>
      </c>
      <c r="B203" s="35" t="s">
        <v>650</v>
      </c>
      <c r="C203" s="35" t="s">
        <v>300</v>
      </c>
      <c r="D203" s="35" t="s">
        <v>392</v>
      </c>
      <c r="E203" s="35" t="s">
        <v>406</v>
      </c>
      <c r="F203" s="215" t="s">
        <v>409</v>
      </c>
      <c r="G203" s="272">
        <v>879.27224</v>
      </c>
    </row>
    <row r="204" spans="1:7" ht="15.75" hidden="1">
      <c r="A204" s="199" t="s">
        <v>318</v>
      </c>
      <c r="B204" s="35" t="s">
        <v>650</v>
      </c>
      <c r="C204" s="35" t="s">
        <v>300</v>
      </c>
      <c r="D204" s="35" t="s">
        <v>392</v>
      </c>
      <c r="E204" s="35" t="s">
        <v>406</v>
      </c>
      <c r="F204" s="215" t="s">
        <v>410</v>
      </c>
      <c r="G204" s="272"/>
    </row>
    <row r="205" spans="1:7" ht="15" customHeight="1">
      <c r="A205" s="199" t="s">
        <v>320</v>
      </c>
      <c r="B205" s="35" t="s">
        <v>650</v>
      </c>
      <c r="C205" s="35" t="s">
        <v>300</v>
      </c>
      <c r="D205" s="35" t="s">
        <v>392</v>
      </c>
      <c r="E205" s="35" t="s">
        <v>406</v>
      </c>
      <c r="F205" s="215" t="s">
        <v>321</v>
      </c>
      <c r="G205" s="272">
        <f>G206</f>
        <v>245.70921</v>
      </c>
    </row>
    <row r="206" spans="1:7" ht="13.5" customHeight="1">
      <c r="A206" s="199" t="s">
        <v>322</v>
      </c>
      <c r="B206" s="35" t="s">
        <v>650</v>
      </c>
      <c r="C206" s="35" t="s">
        <v>300</v>
      </c>
      <c r="D206" s="35" t="s">
        <v>392</v>
      </c>
      <c r="E206" s="35" t="s">
        <v>406</v>
      </c>
      <c r="F206" s="215" t="s">
        <v>323</v>
      </c>
      <c r="G206" s="272">
        <f>G207+G208+G209</f>
        <v>245.70921</v>
      </c>
    </row>
    <row r="207" spans="1:7" ht="27" customHeight="1" hidden="1">
      <c r="A207" s="199" t="s">
        <v>324</v>
      </c>
      <c r="B207" s="35" t="s">
        <v>650</v>
      </c>
      <c r="C207" s="35" t="s">
        <v>300</v>
      </c>
      <c r="D207" s="35" t="s">
        <v>392</v>
      </c>
      <c r="E207" s="35" t="s">
        <v>406</v>
      </c>
      <c r="F207" s="215" t="s">
        <v>325</v>
      </c>
      <c r="G207" s="272"/>
    </row>
    <row r="208" spans="1:7" ht="15.75" hidden="1">
      <c r="A208" s="199" t="s">
        <v>326</v>
      </c>
      <c r="B208" s="35" t="s">
        <v>650</v>
      </c>
      <c r="C208" s="35" t="s">
        <v>300</v>
      </c>
      <c r="D208" s="35" t="s">
        <v>392</v>
      </c>
      <c r="E208" s="35" t="s">
        <v>406</v>
      </c>
      <c r="F208" s="215" t="s">
        <v>412</v>
      </c>
      <c r="G208" s="272"/>
    </row>
    <row r="209" spans="1:7" ht="15" customHeight="1">
      <c r="A209" s="199" t="s">
        <v>326</v>
      </c>
      <c r="B209" s="35" t="s">
        <v>650</v>
      </c>
      <c r="C209" s="35" t="s">
        <v>300</v>
      </c>
      <c r="D209" s="35" t="s">
        <v>392</v>
      </c>
      <c r="E209" s="35" t="s">
        <v>406</v>
      </c>
      <c r="F209" s="215" t="s">
        <v>327</v>
      </c>
      <c r="G209" s="272">
        <v>245.70921</v>
      </c>
    </row>
    <row r="210" spans="1:7" ht="15" customHeight="1">
      <c r="A210" s="204" t="s">
        <v>328</v>
      </c>
      <c r="B210" s="35" t="s">
        <v>650</v>
      </c>
      <c r="C210" s="35" t="s">
        <v>300</v>
      </c>
      <c r="D210" s="35" t="s">
        <v>392</v>
      </c>
      <c r="E210" s="35" t="s">
        <v>406</v>
      </c>
      <c r="F210" s="215" t="s">
        <v>329</v>
      </c>
      <c r="G210" s="272">
        <f>G211+G214</f>
        <v>9.41754</v>
      </c>
    </row>
    <row r="211" spans="1:7" ht="14.25" customHeight="1">
      <c r="A211" s="204" t="s">
        <v>334</v>
      </c>
      <c r="B211" s="35" t="s">
        <v>650</v>
      </c>
      <c r="C211" s="35" t="s">
        <v>300</v>
      </c>
      <c r="D211" s="35" t="s">
        <v>392</v>
      </c>
      <c r="E211" s="35" t="s">
        <v>406</v>
      </c>
      <c r="F211" s="215" t="s">
        <v>335</v>
      </c>
      <c r="G211" s="272">
        <f>G212+G213</f>
        <v>9.41754</v>
      </c>
    </row>
    <row r="212" spans="1:7" ht="0.75" customHeight="1" hidden="1">
      <c r="A212" s="204" t="s">
        <v>336</v>
      </c>
      <c r="B212" s="35" t="s">
        <v>650</v>
      </c>
      <c r="C212" s="35" t="s">
        <v>300</v>
      </c>
      <c r="D212" s="35" t="s">
        <v>392</v>
      </c>
      <c r="E212" s="35" t="s">
        <v>406</v>
      </c>
      <c r="F212" s="215" t="s">
        <v>337</v>
      </c>
      <c r="G212" s="272"/>
    </row>
    <row r="213" spans="1:7" ht="14.25" customHeight="1">
      <c r="A213" s="204" t="s">
        <v>338</v>
      </c>
      <c r="B213" s="35" t="s">
        <v>650</v>
      </c>
      <c r="C213" s="35" t="s">
        <v>300</v>
      </c>
      <c r="D213" s="35" t="s">
        <v>392</v>
      </c>
      <c r="E213" s="35" t="s">
        <v>406</v>
      </c>
      <c r="F213" s="215" t="s">
        <v>339</v>
      </c>
      <c r="G213" s="272">
        <v>9.41754</v>
      </c>
    </row>
    <row r="214" spans="1:7" ht="15" customHeight="1" hidden="1">
      <c r="A214" s="204" t="s">
        <v>340</v>
      </c>
      <c r="B214" s="35" t="s">
        <v>650</v>
      </c>
      <c r="C214" s="35" t="s">
        <v>300</v>
      </c>
      <c r="D214" s="35" t="s">
        <v>392</v>
      </c>
      <c r="E214" s="35" t="s">
        <v>406</v>
      </c>
      <c r="F214" s="215" t="s">
        <v>341</v>
      </c>
      <c r="G214" s="272"/>
    </row>
    <row r="215" spans="1:7" ht="15.75">
      <c r="A215" s="197" t="s">
        <v>413</v>
      </c>
      <c r="B215" s="35" t="s">
        <v>650</v>
      </c>
      <c r="C215" s="35" t="s">
        <v>300</v>
      </c>
      <c r="D215" s="35" t="s">
        <v>392</v>
      </c>
      <c r="E215" s="35" t="s">
        <v>414</v>
      </c>
      <c r="F215" s="214"/>
      <c r="G215" s="272">
        <f>G216</f>
        <v>20.1</v>
      </c>
    </row>
    <row r="216" spans="1:7" ht="15.75">
      <c r="A216" s="197" t="s">
        <v>415</v>
      </c>
      <c r="B216" s="35" t="s">
        <v>650</v>
      </c>
      <c r="C216" s="35" t="s">
        <v>300</v>
      </c>
      <c r="D216" s="35" t="s">
        <v>392</v>
      </c>
      <c r="E216" s="35" t="s">
        <v>416</v>
      </c>
      <c r="F216" s="214"/>
      <c r="G216" s="272">
        <f>G217</f>
        <v>20.1</v>
      </c>
    </row>
    <row r="217" spans="1:7" ht="42.75" customHeight="1">
      <c r="A217" s="197" t="s">
        <v>417</v>
      </c>
      <c r="B217" s="35" t="s">
        <v>652</v>
      </c>
      <c r="C217" s="35" t="s">
        <v>353</v>
      </c>
      <c r="D217" s="35" t="s">
        <v>392</v>
      </c>
      <c r="E217" s="35" t="s">
        <v>418</v>
      </c>
      <c r="F217" s="214"/>
      <c r="G217" s="272">
        <f>G218</f>
        <v>20.1</v>
      </c>
    </row>
    <row r="218" spans="1:7" ht="27.75" customHeight="1">
      <c r="A218" s="217" t="s">
        <v>419</v>
      </c>
      <c r="B218" s="35" t="s">
        <v>652</v>
      </c>
      <c r="C218" s="35" t="s">
        <v>353</v>
      </c>
      <c r="D218" s="35" t="s">
        <v>392</v>
      </c>
      <c r="E218" s="35" t="s">
        <v>418</v>
      </c>
      <c r="F218" s="215" t="s">
        <v>420</v>
      </c>
      <c r="G218" s="272">
        <f>G219</f>
        <v>20.1</v>
      </c>
    </row>
    <row r="219" spans="1:7" ht="24.75" customHeight="1">
      <c r="A219" s="218" t="s">
        <v>421</v>
      </c>
      <c r="B219" s="35" t="s">
        <v>652</v>
      </c>
      <c r="C219" s="35" t="s">
        <v>353</v>
      </c>
      <c r="D219" s="35" t="s">
        <v>392</v>
      </c>
      <c r="E219" s="35" t="s">
        <v>418</v>
      </c>
      <c r="F219" s="215" t="s">
        <v>422</v>
      </c>
      <c r="G219" s="272">
        <v>20.1</v>
      </c>
    </row>
    <row r="220" spans="1:7" s="237" customFormat="1" ht="0.75" customHeight="1" hidden="1">
      <c r="A220" s="197" t="s">
        <v>365</v>
      </c>
      <c r="B220" s="35" t="s">
        <v>650</v>
      </c>
      <c r="C220" s="35" t="s">
        <v>353</v>
      </c>
      <c r="D220" s="35" t="s">
        <v>392</v>
      </c>
      <c r="E220" s="219">
        <v>7950000</v>
      </c>
      <c r="F220" s="220"/>
      <c r="G220" s="272">
        <f>G222+G226+G230+G233</f>
        <v>0</v>
      </c>
    </row>
    <row r="221" spans="1:7" s="237" customFormat="1" ht="24.75" customHeight="1" hidden="1">
      <c r="A221" s="213" t="s">
        <v>423</v>
      </c>
      <c r="B221" s="35" t="s">
        <v>652</v>
      </c>
      <c r="C221" s="35" t="s">
        <v>353</v>
      </c>
      <c r="D221" s="35" t="s">
        <v>392</v>
      </c>
      <c r="E221" s="219" t="s">
        <v>424</v>
      </c>
      <c r="F221" s="220"/>
      <c r="G221" s="272"/>
    </row>
    <row r="222" spans="1:7" ht="3" customHeight="1" hidden="1">
      <c r="A222" s="209" t="s">
        <v>320</v>
      </c>
      <c r="B222" s="35" t="s">
        <v>650</v>
      </c>
      <c r="C222" s="35" t="s">
        <v>353</v>
      </c>
      <c r="D222" s="35" t="s">
        <v>392</v>
      </c>
      <c r="E222" s="219" t="s">
        <v>424</v>
      </c>
      <c r="F222" s="221" t="s">
        <v>321</v>
      </c>
      <c r="G222" s="272">
        <f>G223</f>
        <v>0</v>
      </c>
    </row>
    <row r="223" spans="1:7" ht="15.75" hidden="1">
      <c r="A223" s="209" t="s">
        <v>369</v>
      </c>
      <c r="B223" s="35" t="s">
        <v>650</v>
      </c>
      <c r="C223" s="35" t="s">
        <v>353</v>
      </c>
      <c r="D223" s="35" t="s">
        <v>392</v>
      </c>
      <c r="E223" s="219" t="s">
        <v>424</v>
      </c>
      <c r="F223" s="221" t="s">
        <v>323</v>
      </c>
      <c r="G223" s="272">
        <f>G224</f>
        <v>0</v>
      </c>
    </row>
    <row r="224" spans="1:7" ht="14.25" customHeight="1" hidden="1">
      <c r="A224" s="208" t="s">
        <v>326</v>
      </c>
      <c r="B224" s="35" t="s">
        <v>650</v>
      </c>
      <c r="C224" s="35" t="s">
        <v>353</v>
      </c>
      <c r="D224" s="35" t="s">
        <v>392</v>
      </c>
      <c r="E224" s="219" t="s">
        <v>424</v>
      </c>
      <c r="F224" s="221" t="s">
        <v>327</v>
      </c>
      <c r="G224" s="272"/>
    </row>
    <row r="225" spans="1:7" s="237" customFormat="1" ht="41.25" customHeight="1" hidden="1">
      <c r="A225" s="213" t="s">
        <v>425</v>
      </c>
      <c r="B225" s="35" t="s">
        <v>652</v>
      </c>
      <c r="C225" s="35" t="s">
        <v>353</v>
      </c>
      <c r="D225" s="35" t="s">
        <v>392</v>
      </c>
      <c r="E225" s="219" t="s">
        <v>426</v>
      </c>
      <c r="F225" s="220"/>
      <c r="G225" s="272"/>
    </row>
    <row r="226" spans="1:7" ht="15.75" hidden="1">
      <c r="A226" s="209" t="s">
        <v>320</v>
      </c>
      <c r="B226" s="35" t="s">
        <v>650</v>
      </c>
      <c r="C226" s="35" t="s">
        <v>353</v>
      </c>
      <c r="D226" s="35" t="s">
        <v>392</v>
      </c>
      <c r="E226" s="219" t="s">
        <v>426</v>
      </c>
      <c r="F226" s="221" t="s">
        <v>321</v>
      </c>
      <c r="G226" s="272">
        <f>G227</f>
        <v>0</v>
      </c>
    </row>
    <row r="227" spans="1:7" ht="15.75" hidden="1">
      <c r="A227" s="209" t="s">
        <v>369</v>
      </c>
      <c r="B227" s="35" t="s">
        <v>650</v>
      </c>
      <c r="C227" s="35" t="s">
        <v>353</v>
      </c>
      <c r="D227" s="35" t="s">
        <v>392</v>
      </c>
      <c r="E227" s="219" t="s">
        <v>426</v>
      </c>
      <c r="F227" s="221" t="s">
        <v>323</v>
      </c>
      <c r="G227" s="272">
        <f>G228</f>
        <v>0</v>
      </c>
    </row>
    <row r="228" spans="1:7" ht="14.25" customHeight="1" hidden="1">
      <c r="A228" s="208" t="s">
        <v>326</v>
      </c>
      <c r="B228" s="35" t="s">
        <v>650</v>
      </c>
      <c r="C228" s="35" t="s">
        <v>353</v>
      </c>
      <c r="D228" s="35" t="s">
        <v>392</v>
      </c>
      <c r="E228" s="219" t="s">
        <v>426</v>
      </c>
      <c r="F228" s="221" t="s">
        <v>327</v>
      </c>
      <c r="G228" s="272"/>
    </row>
    <row r="229" spans="1:7" s="237" customFormat="1" ht="31.5" customHeight="1" hidden="1">
      <c r="A229" s="213" t="s">
        <v>427</v>
      </c>
      <c r="B229" s="35" t="s">
        <v>652</v>
      </c>
      <c r="C229" s="35" t="s">
        <v>353</v>
      </c>
      <c r="D229" s="35" t="s">
        <v>392</v>
      </c>
      <c r="E229" s="219" t="s">
        <v>428</v>
      </c>
      <c r="F229" s="220"/>
      <c r="G229" s="272"/>
    </row>
    <row r="230" spans="1:7" ht="15.75" hidden="1">
      <c r="A230" s="209" t="s">
        <v>320</v>
      </c>
      <c r="B230" s="35" t="s">
        <v>650</v>
      </c>
      <c r="C230" s="35" t="s">
        <v>353</v>
      </c>
      <c r="D230" s="35" t="s">
        <v>392</v>
      </c>
      <c r="E230" s="219" t="s">
        <v>428</v>
      </c>
      <c r="F230" s="221" t="s">
        <v>321</v>
      </c>
      <c r="G230" s="272">
        <f>G231</f>
        <v>0</v>
      </c>
    </row>
    <row r="231" spans="1:7" ht="15.75" hidden="1">
      <c r="A231" s="209" t="s">
        <v>369</v>
      </c>
      <c r="B231" s="35" t="s">
        <v>650</v>
      </c>
      <c r="C231" s="35" t="s">
        <v>353</v>
      </c>
      <c r="D231" s="35" t="s">
        <v>392</v>
      </c>
      <c r="E231" s="219" t="s">
        <v>428</v>
      </c>
      <c r="F231" s="221" t="s">
        <v>323</v>
      </c>
      <c r="G231" s="272">
        <f>G232</f>
        <v>0</v>
      </c>
    </row>
    <row r="232" spans="1:7" ht="15" customHeight="1" hidden="1">
      <c r="A232" s="208" t="s">
        <v>326</v>
      </c>
      <c r="B232" s="35" t="s">
        <v>650</v>
      </c>
      <c r="C232" s="35" t="s">
        <v>353</v>
      </c>
      <c r="D232" s="35" t="s">
        <v>392</v>
      </c>
      <c r="E232" s="219" t="s">
        <v>428</v>
      </c>
      <c r="F232" s="221" t="s">
        <v>327</v>
      </c>
      <c r="G232" s="272"/>
    </row>
    <row r="233" spans="1:7" s="237" customFormat="1" ht="31.5" customHeight="1" hidden="1">
      <c r="A233" s="213" t="s">
        <v>429</v>
      </c>
      <c r="B233" s="35" t="s">
        <v>652</v>
      </c>
      <c r="C233" s="35" t="s">
        <v>353</v>
      </c>
      <c r="D233" s="35" t="s">
        <v>392</v>
      </c>
      <c r="E233" s="219" t="s">
        <v>430</v>
      </c>
      <c r="F233" s="220"/>
      <c r="G233" s="272">
        <f>G234</f>
        <v>0</v>
      </c>
    </row>
    <row r="234" spans="1:7" ht="15.75" hidden="1">
      <c r="A234" s="209" t="s">
        <v>320</v>
      </c>
      <c r="B234" s="35" t="s">
        <v>650</v>
      </c>
      <c r="C234" s="35" t="s">
        <v>353</v>
      </c>
      <c r="D234" s="35" t="s">
        <v>392</v>
      </c>
      <c r="E234" s="219" t="s">
        <v>430</v>
      </c>
      <c r="F234" s="221" t="s">
        <v>321</v>
      </c>
      <c r="G234" s="272">
        <f>G235</f>
        <v>0</v>
      </c>
    </row>
    <row r="235" spans="1:7" ht="15.75" hidden="1">
      <c r="A235" s="209" t="s">
        <v>369</v>
      </c>
      <c r="B235" s="35" t="s">
        <v>650</v>
      </c>
      <c r="C235" s="35" t="s">
        <v>353</v>
      </c>
      <c r="D235" s="35" t="s">
        <v>392</v>
      </c>
      <c r="E235" s="219" t="s">
        <v>430</v>
      </c>
      <c r="F235" s="221" t="s">
        <v>323</v>
      </c>
      <c r="G235" s="272">
        <f>G236</f>
        <v>0</v>
      </c>
    </row>
    <row r="236" spans="1:7" ht="15" customHeight="1" hidden="1">
      <c r="A236" s="208" t="s">
        <v>326</v>
      </c>
      <c r="B236" s="35" t="s">
        <v>650</v>
      </c>
      <c r="C236" s="35" t="s">
        <v>353</v>
      </c>
      <c r="D236" s="35" t="s">
        <v>392</v>
      </c>
      <c r="E236" s="219" t="s">
        <v>430</v>
      </c>
      <c r="F236" s="221" t="s">
        <v>327</v>
      </c>
      <c r="G236" s="272"/>
    </row>
    <row r="237" spans="1:7" s="195" customFormat="1" ht="15.75">
      <c r="A237" s="213" t="s">
        <v>431</v>
      </c>
      <c r="B237" s="193" t="s">
        <v>652</v>
      </c>
      <c r="C237" s="193" t="s">
        <v>348</v>
      </c>
      <c r="D237" s="193"/>
      <c r="E237" s="193"/>
      <c r="F237" s="224"/>
      <c r="G237" s="270">
        <f>G243+G238</f>
        <v>20</v>
      </c>
    </row>
    <row r="238" spans="1:7" s="195" customFormat="1" ht="16.5" customHeight="1" hidden="1">
      <c r="A238" s="213" t="s">
        <v>443</v>
      </c>
      <c r="B238" s="193" t="s">
        <v>652</v>
      </c>
      <c r="C238" s="193" t="s">
        <v>348</v>
      </c>
      <c r="D238" s="193" t="s">
        <v>444</v>
      </c>
      <c r="E238" s="193"/>
      <c r="F238" s="224"/>
      <c r="G238" s="270">
        <f>G239</f>
        <v>0</v>
      </c>
    </row>
    <row r="239" spans="1:7" s="195" customFormat="1" ht="15.75" hidden="1">
      <c r="A239" s="197" t="s">
        <v>365</v>
      </c>
      <c r="B239" s="35" t="s">
        <v>652</v>
      </c>
      <c r="C239" s="35" t="s">
        <v>348</v>
      </c>
      <c r="D239" s="35" t="s">
        <v>444</v>
      </c>
      <c r="E239" s="219" t="s">
        <v>445</v>
      </c>
      <c r="F239" s="224"/>
      <c r="G239" s="272">
        <f>G240</f>
        <v>0</v>
      </c>
    </row>
    <row r="240" spans="1:7" s="195" customFormat="1" ht="39" hidden="1">
      <c r="A240" s="197" t="s">
        <v>446</v>
      </c>
      <c r="B240" s="35" t="s">
        <v>652</v>
      </c>
      <c r="C240" s="35" t="s">
        <v>348</v>
      </c>
      <c r="D240" s="35" t="s">
        <v>444</v>
      </c>
      <c r="E240" s="219" t="s">
        <v>447</v>
      </c>
      <c r="F240" s="224"/>
      <c r="G240" s="272">
        <f>G241</f>
        <v>0</v>
      </c>
    </row>
    <row r="241" spans="1:7" s="195" customFormat="1" ht="15.75" hidden="1">
      <c r="A241" s="204" t="s">
        <v>328</v>
      </c>
      <c r="B241" s="35" t="s">
        <v>652</v>
      </c>
      <c r="C241" s="35" t="s">
        <v>348</v>
      </c>
      <c r="D241" s="35" t="s">
        <v>444</v>
      </c>
      <c r="E241" s="219" t="s">
        <v>447</v>
      </c>
      <c r="F241" s="214" t="s">
        <v>329</v>
      </c>
      <c r="G241" s="272">
        <f>G242</f>
        <v>0</v>
      </c>
    </row>
    <row r="242" spans="1:7" s="195" customFormat="1" ht="29.25" customHeight="1" hidden="1">
      <c r="A242" s="197" t="s">
        <v>448</v>
      </c>
      <c r="B242" s="35" t="s">
        <v>652</v>
      </c>
      <c r="C242" s="35" t="s">
        <v>348</v>
      </c>
      <c r="D242" s="35" t="s">
        <v>444</v>
      </c>
      <c r="E242" s="219" t="s">
        <v>447</v>
      </c>
      <c r="F242" s="214" t="s">
        <v>449</v>
      </c>
      <c r="G242" s="272"/>
    </row>
    <row r="243" spans="1:7" s="195" customFormat="1" ht="16.5" customHeight="1">
      <c r="A243" s="213" t="s">
        <v>450</v>
      </c>
      <c r="B243" s="193" t="s">
        <v>652</v>
      </c>
      <c r="C243" s="193" t="s">
        <v>348</v>
      </c>
      <c r="D243" s="193" t="s">
        <v>451</v>
      </c>
      <c r="E243" s="193"/>
      <c r="F243" s="224"/>
      <c r="G243" s="270">
        <f>G248+G244+G253</f>
        <v>20</v>
      </c>
    </row>
    <row r="244" spans="1:7" ht="30.75" customHeight="1" hidden="1">
      <c r="A244" s="197" t="s">
        <v>452</v>
      </c>
      <c r="B244" s="35" t="s">
        <v>652</v>
      </c>
      <c r="C244" s="35" t="s">
        <v>348</v>
      </c>
      <c r="D244" s="35" t="s">
        <v>451</v>
      </c>
      <c r="E244" s="35">
        <v>3380000</v>
      </c>
      <c r="F244" s="214"/>
      <c r="G244" s="272">
        <f>G245</f>
        <v>0</v>
      </c>
    </row>
    <row r="245" spans="1:7" ht="15.75" hidden="1">
      <c r="A245" s="199" t="s">
        <v>320</v>
      </c>
      <c r="B245" s="35" t="s">
        <v>652</v>
      </c>
      <c r="C245" s="35" t="s">
        <v>348</v>
      </c>
      <c r="D245" s="35" t="s">
        <v>451</v>
      </c>
      <c r="E245" s="35">
        <v>3380000</v>
      </c>
      <c r="F245" s="214" t="s">
        <v>321</v>
      </c>
      <c r="G245" s="272">
        <f>G246</f>
        <v>0</v>
      </c>
    </row>
    <row r="246" spans="1:7" ht="15.75" hidden="1">
      <c r="A246" s="199" t="s">
        <v>322</v>
      </c>
      <c r="B246" s="35" t="s">
        <v>652</v>
      </c>
      <c r="C246" s="35" t="s">
        <v>348</v>
      </c>
      <c r="D246" s="35" t="s">
        <v>451</v>
      </c>
      <c r="E246" s="35">
        <v>3380000</v>
      </c>
      <c r="F246" s="214" t="s">
        <v>323</v>
      </c>
      <c r="G246" s="272">
        <f>G247</f>
        <v>0</v>
      </c>
    </row>
    <row r="247" spans="1:7" ht="15.75" hidden="1">
      <c r="A247" s="199" t="s">
        <v>326</v>
      </c>
      <c r="B247" s="35" t="s">
        <v>652</v>
      </c>
      <c r="C247" s="35" t="s">
        <v>348</v>
      </c>
      <c r="D247" s="35" t="s">
        <v>451</v>
      </c>
      <c r="E247" s="35">
        <v>3380000</v>
      </c>
      <c r="F247" s="214" t="s">
        <v>327</v>
      </c>
      <c r="G247" s="272"/>
    </row>
    <row r="248" spans="1:7" ht="26.25">
      <c r="A248" s="197" t="s">
        <v>453</v>
      </c>
      <c r="B248" s="35" t="s">
        <v>652</v>
      </c>
      <c r="C248" s="35" t="s">
        <v>348</v>
      </c>
      <c r="D248" s="35" t="s">
        <v>451</v>
      </c>
      <c r="E248" s="35">
        <v>3400000</v>
      </c>
      <c r="F248" s="214"/>
      <c r="G248" s="272">
        <f>G249</f>
        <v>20</v>
      </c>
    </row>
    <row r="249" spans="1:7" ht="15.75">
      <c r="A249" s="197" t="s">
        <v>454</v>
      </c>
      <c r="B249" s="35" t="s">
        <v>652</v>
      </c>
      <c r="C249" s="35" t="s">
        <v>348</v>
      </c>
      <c r="D249" s="35" t="s">
        <v>451</v>
      </c>
      <c r="E249" s="35">
        <v>3400300</v>
      </c>
      <c r="F249" s="214"/>
      <c r="G249" s="272">
        <f>G250</f>
        <v>20</v>
      </c>
    </row>
    <row r="250" spans="1:7" ht="15.75">
      <c r="A250" s="199" t="s">
        <v>320</v>
      </c>
      <c r="B250" s="35" t="s">
        <v>652</v>
      </c>
      <c r="C250" s="35" t="s">
        <v>348</v>
      </c>
      <c r="D250" s="35" t="s">
        <v>451</v>
      </c>
      <c r="E250" s="35">
        <v>3400300</v>
      </c>
      <c r="F250" s="221" t="s">
        <v>321</v>
      </c>
      <c r="G250" s="272">
        <f>G251</f>
        <v>20</v>
      </c>
    </row>
    <row r="251" spans="1:7" ht="15.75">
      <c r="A251" s="199" t="s">
        <v>322</v>
      </c>
      <c r="B251" s="35" t="s">
        <v>652</v>
      </c>
      <c r="C251" s="35" t="s">
        <v>348</v>
      </c>
      <c r="D251" s="35" t="s">
        <v>451</v>
      </c>
      <c r="E251" s="35">
        <v>3400300</v>
      </c>
      <c r="F251" s="221" t="s">
        <v>323</v>
      </c>
      <c r="G251" s="272">
        <f>G252</f>
        <v>20</v>
      </c>
    </row>
    <row r="252" spans="1:7" ht="15.75">
      <c r="A252" s="199" t="s">
        <v>326</v>
      </c>
      <c r="B252" s="35" t="s">
        <v>652</v>
      </c>
      <c r="C252" s="35" t="s">
        <v>348</v>
      </c>
      <c r="D252" s="35" t="s">
        <v>451</v>
      </c>
      <c r="E252" s="35">
        <v>3400300</v>
      </c>
      <c r="F252" s="221" t="s">
        <v>327</v>
      </c>
      <c r="G252" s="272">
        <v>20</v>
      </c>
    </row>
    <row r="253" spans="1:7" ht="15.75" hidden="1">
      <c r="A253" s="197" t="s">
        <v>347</v>
      </c>
      <c r="B253" s="35" t="s">
        <v>652</v>
      </c>
      <c r="C253" s="35" t="s">
        <v>348</v>
      </c>
      <c r="D253" s="35" t="s">
        <v>451</v>
      </c>
      <c r="E253" s="35" t="s">
        <v>349</v>
      </c>
      <c r="F253" s="221"/>
      <c r="G253" s="272">
        <f>G254</f>
        <v>0</v>
      </c>
    </row>
    <row r="254" spans="1:7" ht="31.5" customHeight="1" hidden="1">
      <c r="A254" s="199" t="s">
        <v>455</v>
      </c>
      <c r="B254" s="35" t="s">
        <v>652</v>
      </c>
      <c r="C254" s="35" t="s">
        <v>348</v>
      </c>
      <c r="D254" s="35" t="s">
        <v>451</v>
      </c>
      <c r="E254" s="35" t="s">
        <v>456</v>
      </c>
      <c r="F254" s="221"/>
      <c r="G254" s="272">
        <f>G255</f>
        <v>0</v>
      </c>
    </row>
    <row r="255" spans="1:7" ht="15.75" hidden="1">
      <c r="A255" s="199" t="s">
        <v>320</v>
      </c>
      <c r="B255" s="35" t="s">
        <v>652</v>
      </c>
      <c r="C255" s="35" t="s">
        <v>348</v>
      </c>
      <c r="D255" s="35" t="s">
        <v>451</v>
      </c>
      <c r="E255" s="35" t="s">
        <v>456</v>
      </c>
      <c r="F255" s="214" t="s">
        <v>321</v>
      </c>
      <c r="G255" s="272">
        <f>G256</f>
        <v>0</v>
      </c>
    </row>
    <row r="256" spans="1:7" ht="15.75" hidden="1">
      <c r="A256" s="199" t="s">
        <v>322</v>
      </c>
      <c r="B256" s="35" t="s">
        <v>652</v>
      </c>
      <c r="C256" s="35" t="s">
        <v>348</v>
      </c>
      <c r="D256" s="35" t="s">
        <v>451</v>
      </c>
      <c r="E256" s="35" t="s">
        <v>456</v>
      </c>
      <c r="F256" s="214" t="s">
        <v>323</v>
      </c>
      <c r="G256" s="272">
        <f>G258+G257</f>
        <v>0</v>
      </c>
    </row>
    <row r="257" spans="1:7" ht="27" customHeight="1" hidden="1">
      <c r="A257" s="199" t="s">
        <v>324</v>
      </c>
      <c r="B257" s="35" t="s">
        <v>652</v>
      </c>
      <c r="C257" s="35" t="s">
        <v>348</v>
      </c>
      <c r="D257" s="35" t="s">
        <v>451</v>
      </c>
      <c r="E257" s="35" t="s">
        <v>456</v>
      </c>
      <c r="F257" s="215" t="s">
        <v>325</v>
      </c>
      <c r="G257" s="272"/>
    </row>
    <row r="258" spans="1:7" ht="15.75" hidden="1">
      <c r="A258" s="199" t="s">
        <v>326</v>
      </c>
      <c r="B258" s="35" t="s">
        <v>652</v>
      </c>
      <c r="C258" s="35" t="s">
        <v>348</v>
      </c>
      <c r="D258" s="35" t="s">
        <v>451</v>
      </c>
      <c r="E258" s="35" t="s">
        <v>456</v>
      </c>
      <c r="F258" s="214" t="s">
        <v>327</v>
      </c>
      <c r="G258" s="272"/>
    </row>
    <row r="259" spans="1:7" s="195" customFormat="1" ht="15.75">
      <c r="A259" s="213" t="s">
        <v>457</v>
      </c>
      <c r="B259" s="193" t="s">
        <v>650</v>
      </c>
      <c r="C259" s="193" t="s">
        <v>458</v>
      </c>
      <c r="D259" s="193"/>
      <c r="E259" s="225"/>
      <c r="F259" s="276"/>
      <c r="G259" s="270">
        <f>G260</f>
        <v>52.5</v>
      </c>
    </row>
    <row r="260" spans="1:7" s="195" customFormat="1" ht="16.5" customHeight="1">
      <c r="A260" s="213" t="s">
        <v>512</v>
      </c>
      <c r="B260" s="193" t="s">
        <v>650</v>
      </c>
      <c r="C260" s="193" t="s">
        <v>458</v>
      </c>
      <c r="D260" s="193" t="s">
        <v>458</v>
      </c>
      <c r="E260" s="193"/>
      <c r="F260" s="224"/>
      <c r="G260" s="270">
        <f>G269+G261</f>
        <v>52.5</v>
      </c>
    </row>
    <row r="261" spans="1:7" ht="15.75" hidden="1">
      <c r="A261" s="197" t="s">
        <v>516</v>
      </c>
      <c r="B261" s="35" t="s">
        <v>652</v>
      </c>
      <c r="C261" s="35" t="s">
        <v>458</v>
      </c>
      <c r="D261" s="35" t="s">
        <v>458</v>
      </c>
      <c r="E261" s="35" t="s">
        <v>496</v>
      </c>
      <c r="F261" s="214"/>
      <c r="G261" s="272">
        <f>G262</f>
        <v>0</v>
      </c>
    </row>
    <row r="262" spans="1:7" ht="24.75" customHeight="1" hidden="1">
      <c r="A262" s="204" t="s">
        <v>517</v>
      </c>
      <c r="B262" s="35" t="s">
        <v>652</v>
      </c>
      <c r="C262" s="35" t="s">
        <v>458</v>
      </c>
      <c r="D262" s="35" t="s">
        <v>458</v>
      </c>
      <c r="E262" s="35" t="s">
        <v>518</v>
      </c>
      <c r="F262" s="214"/>
      <c r="G262" s="272">
        <f>G263+G266</f>
        <v>0</v>
      </c>
    </row>
    <row r="263" spans="1:7" ht="15.75" hidden="1">
      <c r="A263" s="199" t="s">
        <v>653</v>
      </c>
      <c r="B263" s="35" t="s">
        <v>652</v>
      </c>
      <c r="C263" s="35" t="s">
        <v>458</v>
      </c>
      <c r="D263" s="35" t="s">
        <v>458</v>
      </c>
      <c r="E263" s="35" t="s">
        <v>518</v>
      </c>
      <c r="F263" s="214" t="s">
        <v>321</v>
      </c>
      <c r="G263" s="272">
        <f>G264</f>
        <v>0</v>
      </c>
    </row>
    <row r="264" spans="1:7" ht="15.75" hidden="1">
      <c r="A264" s="199" t="s">
        <v>654</v>
      </c>
      <c r="B264" s="35" t="s">
        <v>652</v>
      </c>
      <c r="C264" s="35" t="s">
        <v>458</v>
      </c>
      <c r="D264" s="35" t="s">
        <v>458</v>
      </c>
      <c r="E264" s="35" t="s">
        <v>518</v>
      </c>
      <c r="F264" s="214" t="s">
        <v>323</v>
      </c>
      <c r="G264" s="272">
        <f>G265</f>
        <v>0</v>
      </c>
    </row>
    <row r="265" spans="1:7" ht="15.75" hidden="1">
      <c r="A265" s="199" t="s">
        <v>655</v>
      </c>
      <c r="B265" s="35" t="s">
        <v>652</v>
      </c>
      <c r="C265" s="35" t="s">
        <v>458</v>
      </c>
      <c r="D265" s="35" t="s">
        <v>458</v>
      </c>
      <c r="E265" s="35" t="s">
        <v>518</v>
      </c>
      <c r="F265" s="214" t="s">
        <v>327</v>
      </c>
      <c r="G265" s="272"/>
    </row>
    <row r="266" spans="1:7" ht="15.75" hidden="1">
      <c r="A266" s="197" t="s">
        <v>519</v>
      </c>
      <c r="B266" s="35" t="s">
        <v>652</v>
      </c>
      <c r="C266" s="35" t="s">
        <v>458</v>
      </c>
      <c r="D266" s="35" t="s">
        <v>458</v>
      </c>
      <c r="E266" s="35" t="s">
        <v>518</v>
      </c>
      <c r="F266" s="214" t="s">
        <v>520</v>
      </c>
      <c r="G266" s="272">
        <f>G267</f>
        <v>0</v>
      </c>
    </row>
    <row r="267" spans="1:7" ht="26.25" hidden="1">
      <c r="A267" s="197" t="s">
        <v>521</v>
      </c>
      <c r="B267" s="35" t="s">
        <v>652</v>
      </c>
      <c r="C267" s="35" t="s">
        <v>458</v>
      </c>
      <c r="D267" s="35" t="s">
        <v>458</v>
      </c>
      <c r="E267" s="35" t="s">
        <v>518</v>
      </c>
      <c r="F267" s="214" t="s">
        <v>522</v>
      </c>
      <c r="G267" s="272">
        <f>G268</f>
        <v>0</v>
      </c>
    </row>
    <row r="268" spans="1:7" ht="15.75" hidden="1">
      <c r="A268" s="197" t="s">
        <v>523</v>
      </c>
      <c r="B268" s="35" t="s">
        <v>652</v>
      </c>
      <c r="C268" s="35" t="s">
        <v>458</v>
      </c>
      <c r="D268" s="35" t="s">
        <v>458</v>
      </c>
      <c r="E268" s="35" t="s">
        <v>518</v>
      </c>
      <c r="F268" s="214" t="s">
        <v>524</v>
      </c>
      <c r="G268" s="272"/>
    </row>
    <row r="269" spans="1:7" s="237" customFormat="1" ht="15" customHeight="1">
      <c r="A269" s="197" t="s">
        <v>365</v>
      </c>
      <c r="B269" s="35" t="s">
        <v>650</v>
      </c>
      <c r="C269" s="35" t="s">
        <v>458</v>
      </c>
      <c r="D269" s="35" t="s">
        <v>458</v>
      </c>
      <c r="E269" s="219">
        <v>7950000</v>
      </c>
      <c r="F269" s="220"/>
      <c r="G269" s="272">
        <f>G271+G274</f>
        <v>52.5</v>
      </c>
    </row>
    <row r="270" spans="1:7" s="237" customFormat="1" ht="21" customHeight="1" hidden="1">
      <c r="A270" s="204" t="s">
        <v>525</v>
      </c>
      <c r="B270" s="35" t="s">
        <v>650</v>
      </c>
      <c r="C270" s="35" t="s">
        <v>458</v>
      </c>
      <c r="D270" s="35" t="s">
        <v>458</v>
      </c>
      <c r="E270" s="219" t="s">
        <v>526</v>
      </c>
      <c r="F270" s="220"/>
      <c r="G270" s="272">
        <f>G271</f>
        <v>0</v>
      </c>
    </row>
    <row r="271" spans="1:7" s="237" customFormat="1" ht="15" customHeight="1" hidden="1">
      <c r="A271" s="209" t="s">
        <v>519</v>
      </c>
      <c r="B271" s="35" t="s">
        <v>650</v>
      </c>
      <c r="C271" s="35" t="s">
        <v>458</v>
      </c>
      <c r="D271" s="35" t="s">
        <v>458</v>
      </c>
      <c r="E271" s="219" t="s">
        <v>526</v>
      </c>
      <c r="F271" s="214" t="s">
        <v>520</v>
      </c>
      <c r="G271" s="272">
        <f>G272</f>
        <v>0</v>
      </c>
    </row>
    <row r="272" spans="1:7" s="237" customFormat="1" ht="25.5" customHeight="1" hidden="1">
      <c r="A272" s="243" t="s">
        <v>521</v>
      </c>
      <c r="B272" s="35" t="s">
        <v>650</v>
      </c>
      <c r="C272" s="35" t="s">
        <v>458</v>
      </c>
      <c r="D272" s="35" t="s">
        <v>458</v>
      </c>
      <c r="E272" s="219" t="s">
        <v>526</v>
      </c>
      <c r="F272" s="214" t="s">
        <v>522</v>
      </c>
      <c r="G272" s="272">
        <f>G273</f>
        <v>0</v>
      </c>
    </row>
    <row r="273" spans="1:7" s="237" customFormat="1" ht="18" customHeight="1" hidden="1">
      <c r="A273" s="199" t="s">
        <v>523</v>
      </c>
      <c r="B273" s="35" t="s">
        <v>650</v>
      </c>
      <c r="C273" s="35" t="s">
        <v>458</v>
      </c>
      <c r="D273" s="35" t="s">
        <v>458</v>
      </c>
      <c r="E273" s="219" t="s">
        <v>526</v>
      </c>
      <c r="F273" s="221" t="s">
        <v>524</v>
      </c>
      <c r="G273" s="272"/>
    </row>
    <row r="274" spans="1:7" s="237" customFormat="1" ht="15" customHeight="1">
      <c r="A274" s="197" t="s">
        <v>527</v>
      </c>
      <c r="B274" s="35" t="s">
        <v>650</v>
      </c>
      <c r="C274" s="35" t="s">
        <v>458</v>
      </c>
      <c r="D274" s="35" t="s">
        <v>458</v>
      </c>
      <c r="E274" s="219" t="s">
        <v>528</v>
      </c>
      <c r="F274" s="220"/>
      <c r="G274" s="272">
        <f>G275</f>
        <v>52.5</v>
      </c>
    </row>
    <row r="275" spans="1:7" s="237" customFormat="1" ht="15" customHeight="1">
      <c r="A275" s="199" t="s">
        <v>320</v>
      </c>
      <c r="B275" s="35" t="s">
        <v>650</v>
      </c>
      <c r="C275" s="35" t="s">
        <v>458</v>
      </c>
      <c r="D275" s="35" t="s">
        <v>458</v>
      </c>
      <c r="E275" s="219" t="s">
        <v>528</v>
      </c>
      <c r="F275" s="221" t="s">
        <v>321</v>
      </c>
      <c r="G275" s="272">
        <f>G276</f>
        <v>52.5</v>
      </c>
    </row>
    <row r="276" spans="1:7" s="237" customFormat="1" ht="15" customHeight="1">
      <c r="A276" s="199" t="s">
        <v>322</v>
      </c>
      <c r="B276" s="35" t="s">
        <v>650</v>
      </c>
      <c r="C276" s="35" t="s">
        <v>458</v>
      </c>
      <c r="D276" s="35" t="s">
        <v>458</v>
      </c>
      <c r="E276" s="219" t="s">
        <v>528</v>
      </c>
      <c r="F276" s="221" t="s">
        <v>323</v>
      </c>
      <c r="G276" s="272">
        <f>G277</f>
        <v>52.5</v>
      </c>
    </row>
    <row r="277" spans="1:7" s="237" customFormat="1" ht="15" customHeight="1">
      <c r="A277" s="199" t="s">
        <v>326</v>
      </c>
      <c r="B277" s="35" t="s">
        <v>650</v>
      </c>
      <c r="C277" s="35" t="s">
        <v>458</v>
      </c>
      <c r="D277" s="35" t="s">
        <v>458</v>
      </c>
      <c r="E277" s="219" t="s">
        <v>528</v>
      </c>
      <c r="F277" s="221" t="s">
        <v>327</v>
      </c>
      <c r="G277" s="272">
        <v>52.5</v>
      </c>
    </row>
    <row r="278" spans="1:7" s="238" customFormat="1" ht="25.5" customHeight="1" hidden="1">
      <c r="A278" s="213" t="s">
        <v>656</v>
      </c>
      <c r="B278" s="193" t="s">
        <v>652</v>
      </c>
      <c r="C278" s="193" t="s">
        <v>530</v>
      </c>
      <c r="D278" s="193" t="s">
        <v>657</v>
      </c>
      <c r="E278" s="193"/>
      <c r="F278" s="224"/>
      <c r="G278" s="272">
        <f>G280</f>
        <v>0</v>
      </c>
    </row>
    <row r="279" spans="1:7" s="239" customFormat="1" ht="15.75" hidden="1">
      <c r="A279" s="197" t="s">
        <v>658</v>
      </c>
      <c r="B279" s="35" t="s">
        <v>652</v>
      </c>
      <c r="C279" s="35" t="s">
        <v>530</v>
      </c>
      <c r="D279" s="35" t="s">
        <v>657</v>
      </c>
      <c r="E279" s="277" t="s">
        <v>659</v>
      </c>
      <c r="F279" s="278"/>
      <c r="G279" s="272">
        <f>G280</f>
        <v>0</v>
      </c>
    </row>
    <row r="280" spans="1:7" s="239" customFormat="1" ht="26.25" hidden="1">
      <c r="A280" s="197" t="s">
        <v>660</v>
      </c>
      <c r="B280" s="35" t="s">
        <v>652</v>
      </c>
      <c r="C280" s="35" t="s">
        <v>530</v>
      </c>
      <c r="D280" s="35" t="s">
        <v>657</v>
      </c>
      <c r="E280" s="35" t="s">
        <v>661</v>
      </c>
      <c r="F280" s="214"/>
      <c r="G280" s="272">
        <f>G281</f>
        <v>0</v>
      </c>
    </row>
    <row r="281" spans="1:7" s="239" customFormat="1" ht="15.75" hidden="1">
      <c r="A281" s="197" t="s">
        <v>537</v>
      </c>
      <c r="B281" s="35" t="s">
        <v>652</v>
      </c>
      <c r="C281" s="35" t="s">
        <v>530</v>
      </c>
      <c r="D281" s="35" t="s">
        <v>657</v>
      </c>
      <c r="E281" s="35" t="s">
        <v>661</v>
      </c>
      <c r="F281" s="214" t="s">
        <v>662</v>
      </c>
      <c r="G281" s="272"/>
    </row>
    <row r="282" spans="1:7" s="195" customFormat="1" ht="15.75">
      <c r="A282" s="213" t="s">
        <v>564</v>
      </c>
      <c r="B282" s="193" t="s">
        <v>650</v>
      </c>
      <c r="C282" s="193">
        <v>10</v>
      </c>
      <c r="D282" s="193"/>
      <c r="E282" s="193"/>
      <c r="F282" s="224"/>
      <c r="G282" s="270">
        <f>G283+G289</f>
        <v>4643.397609999999</v>
      </c>
    </row>
    <row r="283" spans="1:7" s="195" customFormat="1" ht="15.75">
      <c r="A283" s="213" t="s">
        <v>565</v>
      </c>
      <c r="B283" s="193" t="s">
        <v>652</v>
      </c>
      <c r="C283" s="193" t="s">
        <v>566</v>
      </c>
      <c r="D283" s="193" t="s">
        <v>353</v>
      </c>
      <c r="E283" s="193"/>
      <c r="F283" s="224"/>
      <c r="G283" s="270">
        <f>G284</f>
        <v>2.10154</v>
      </c>
    </row>
    <row r="284" spans="1:7" s="195" customFormat="1" ht="15.75">
      <c r="A284" s="197" t="s">
        <v>567</v>
      </c>
      <c r="B284" s="35" t="s">
        <v>652</v>
      </c>
      <c r="C284" s="35" t="s">
        <v>566</v>
      </c>
      <c r="D284" s="35" t="s">
        <v>353</v>
      </c>
      <c r="E284" s="35" t="s">
        <v>568</v>
      </c>
      <c r="F284" s="214"/>
      <c r="G284" s="272">
        <f>G285</f>
        <v>2.10154</v>
      </c>
    </row>
    <row r="285" spans="1:7" s="195" customFormat="1" ht="29.25" customHeight="1">
      <c r="A285" s="242" t="s">
        <v>569</v>
      </c>
      <c r="B285" s="35" t="s">
        <v>652</v>
      </c>
      <c r="C285" s="35" t="s">
        <v>566</v>
      </c>
      <c r="D285" s="35" t="s">
        <v>353</v>
      </c>
      <c r="E285" s="35" t="s">
        <v>570</v>
      </c>
      <c r="F285" s="214"/>
      <c r="G285" s="272">
        <f>G286</f>
        <v>2.10154</v>
      </c>
    </row>
    <row r="286" spans="1:7" s="195" customFormat="1" ht="15.75">
      <c r="A286" s="209" t="s">
        <v>519</v>
      </c>
      <c r="B286" s="35" t="s">
        <v>652</v>
      </c>
      <c r="C286" s="35" t="s">
        <v>566</v>
      </c>
      <c r="D286" s="35" t="s">
        <v>353</v>
      </c>
      <c r="E286" s="35" t="s">
        <v>570</v>
      </c>
      <c r="F286" s="214" t="s">
        <v>520</v>
      </c>
      <c r="G286" s="272">
        <f>G287</f>
        <v>2.10154</v>
      </c>
    </row>
    <row r="287" spans="1:7" s="195" customFormat="1" ht="26.25">
      <c r="A287" s="243" t="s">
        <v>521</v>
      </c>
      <c r="B287" s="35" t="s">
        <v>652</v>
      </c>
      <c r="C287" s="35" t="s">
        <v>566</v>
      </c>
      <c r="D287" s="35" t="s">
        <v>353</v>
      </c>
      <c r="E287" s="35" t="s">
        <v>570</v>
      </c>
      <c r="F287" s="214" t="s">
        <v>522</v>
      </c>
      <c r="G287" s="272">
        <f>G288</f>
        <v>2.10154</v>
      </c>
    </row>
    <row r="288" spans="1:7" s="195" customFormat="1" ht="26.25">
      <c r="A288" s="208" t="s">
        <v>571</v>
      </c>
      <c r="B288" s="35" t="s">
        <v>652</v>
      </c>
      <c r="C288" s="35" t="s">
        <v>566</v>
      </c>
      <c r="D288" s="35" t="s">
        <v>353</v>
      </c>
      <c r="E288" s="35" t="s">
        <v>570</v>
      </c>
      <c r="F288" s="214" t="s">
        <v>572</v>
      </c>
      <c r="G288" s="272">
        <v>2.10154</v>
      </c>
    </row>
    <row r="289" spans="1:7" s="238" customFormat="1" ht="14.25" customHeight="1">
      <c r="A289" s="213" t="s">
        <v>573</v>
      </c>
      <c r="B289" s="193" t="s">
        <v>650</v>
      </c>
      <c r="C289" s="193">
        <v>10</v>
      </c>
      <c r="D289" s="193" t="s">
        <v>314</v>
      </c>
      <c r="E289" s="193"/>
      <c r="F289" s="224"/>
      <c r="G289" s="270">
        <f>G290</f>
        <v>4641.296069999999</v>
      </c>
    </row>
    <row r="290" spans="1:7" s="239" customFormat="1" ht="14.25" customHeight="1">
      <c r="A290" s="197" t="s">
        <v>413</v>
      </c>
      <c r="B290" s="35" t="s">
        <v>650</v>
      </c>
      <c r="C290" s="35">
        <v>10</v>
      </c>
      <c r="D290" s="35" t="s">
        <v>314</v>
      </c>
      <c r="E290" s="35" t="s">
        <v>414</v>
      </c>
      <c r="F290" s="214"/>
      <c r="G290" s="272">
        <f>G295+G325+G291</f>
        <v>4641.296069999999</v>
      </c>
    </row>
    <row r="291" spans="1:7" s="239" customFormat="1" ht="31.5" customHeight="1" hidden="1">
      <c r="A291" s="244" t="s">
        <v>574</v>
      </c>
      <c r="B291" s="35" t="s">
        <v>650</v>
      </c>
      <c r="C291" s="35">
        <v>10</v>
      </c>
      <c r="D291" s="35" t="s">
        <v>314</v>
      </c>
      <c r="E291" s="35" t="s">
        <v>575</v>
      </c>
      <c r="F291" s="214"/>
      <c r="G291" s="272">
        <f>G292</f>
        <v>0</v>
      </c>
    </row>
    <row r="292" spans="1:7" s="239" customFormat="1" ht="15.75" hidden="1">
      <c r="A292" s="209" t="s">
        <v>519</v>
      </c>
      <c r="B292" s="35" t="s">
        <v>650</v>
      </c>
      <c r="C292" s="35">
        <v>10</v>
      </c>
      <c r="D292" s="35" t="s">
        <v>314</v>
      </c>
      <c r="E292" s="35" t="s">
        <v>575</v>
      </c>
      <c r="F292" s="214" t="s">
        <v>520</v>
      </c>
      <c r="G292" s="272">
        <f>G293</f>
        <v>0</v>
      </c>
    </row>
    <row r="293" spans="1:7" s="239" customFormat="1" ht="26.25" hidden="1">
      <c r="A293" s="243" t="s">
        <v>521</v>
      </c>
      <c r="B293" s="35" t="s">
        <v>650</v>
      </c>
      <c r="C293" s="35">
        <v>10</v>
      </c>
      <c r="D293" s="35" t="s">
        <v>314</v>
      </c>
      <c r="E293" s="35" t="s">
        <v>575</v>
      </c>
      <c r="F293" s="214" t="s">
        <v>522</v>
      </c>
      <c r="G293" s="272">
        <f>G294</f>
        <v>0</v>
      </c>
    </row>
    <row r="294" spans="1:7" s="239" customFormat="1" ht="30" customHeight="1" hidden="1">
      <c r="A294" s="208" t="s">
        <v>663</v>
      </c>
      <c r="B294" s="35" t="s">
        <v>650</v>
      </c>
      <c r="C294" s="35">
        <v>10</v>
      </c>
      <c r="D294" s="35" t="s">
        <v>314</v>
      </c>
      <c r="E294" s="35" t="s">
        <v>575</v>
      </c>
      <c r="F294" s="214" t="s">
        <v>576</v>
      </c>
      <c r="G294" s="272"/>
    </row>
    <row r="295" spans="1:7" s="239" customFormat="1" ht="26.25" customHeight="1">
      <c r="A295" s="197" t="s">
        <v>577</v>
      </c>
      <c r="B295" s="35" t="s">
        <v>650</v>
      </c>
      <c r="C295" s="35">
        <v>10</v>
      </c>
      <c r="D295" s="35" t="s">
        <v>314</v>
      </c>
      <c r="E295" s="35" t="s">
        <v>578</v>
      </c>
      <c r="F295" s="214"/>
      <c r="G295" s="272">
        <f>G296+G303+G318</f>
        <v>4531.58872</v>
      </c>
    </row>
    <row r="296" spans="1:7" s="239" customFormat="1" ht="15.75">
      <c r="A296" s="197" t="s">
        <v>579</v>
      </c>
      <c r="B296" s="35" t="s">
        <v>650</v>
      </c>
      <c r="C296" s="35">
        <v>10</v>
      </c>
      <c r="D296" s="35" t="s">
        <v>314</v>
      </c>
      <c r="E296" s="35" t="s">
        <v>580</v>
      </c>
      <c r="F296" s="214"/>
      <c r="G296" s="272">
        <f>G297+G300</f>
        <v>1350.61201</v>
      </c>
    </row>
    <row r="297" spans="1:7" s="239" customFormat="1" ht="15.75">
      <c r="A297" s="199" t="s">
        <v>320</v>
      </c>
      <c r="B297" s="35" t="s">
        <v>650</v>
      </c>
      <c r="C297" s="35">
        <v>10</v>
      </c>
      <c r="D297" s="35" t="s">
        <v>314</v>
      </c>
      <c r="E297" s="35" t="s">
        <v>580</v>
      </c>
      <c r="F297" s="215" t="s">
        <v>321</v>
      </c>
      <c r="G297" s="272">
        <f>G298</f>
        <v>0.31417</v>
      </c>
    </row>
    <row r="298" spans="1:7" s="239" customFormat="1" ht="15.75">
      <c r="A298" s="199" t="s">
        <v>322</v>
      </c>
      <c r="B298" s="35" t="s">
        <v>650</v>
      </c>
      <c r="C298" s="35">
        <v>10</v>
      </c>
      <c r="D298" s="35" t="s">
        <v>314</v>
      </c>
      <c r="E298" s="35" t="s">
        <v>580</v>
      </c>
      <c r="F298" s="215" t="s">
        <v>323</v>
      </c>
      <c r="G298" s="272">
        <f>G299</f>
        <v>0.31417</v>
      </c>
    </row>
    <row r="299" spans="1:7" s="239" customFormat="1" ht="15.75">
      <c r="A299" s="199" t="s">
        <v>326</v>
      </c>
      <c r="B299" s="35" t="s">
        <v>650</v>
      </c>
      <c r="C299" s="35">
        <v>10</v>
      </c>
      <c r="D299" s="35" t="s">
        <v>314</v>
      </c>
      <c r="E299" s="35" t="s">
        <v>580</v>
      </c>
      <c r="F299" s="215" t="s">
        <v>327</v>
      </c>
      <c r="G299" s="272">
        <v>0.31417</v>
      </c>
    </row>
    <row r="300" spans="1:7" s="239" customFormat="1" ht="15.75">
      <c r="A300" s="199" t="s">
        <v>519</v>
      </c>
      <c r="B300" s="35" t="s">
        <v>650</v>
      </c>
      <c r="C300" s="35">
        <v>10</v>
      </c>
      <c r="D300" s="35" t="s">
        <v>314</v>
      </c>
      <c r="E300" s="35" t="s">
        <v>580</v>
      </c>
      <c r="F300" s="214" t="s">
        <v>520</v>
      </c>
      <c r="G300" s="272">
        <f>G301</f>
        <v>1350.29784</v>
      </c>
    </row>
    <row r="301" spans="1:7" s="239" customFormat="1" ht="15.75">
      <c r="A301" s="199" t="s">
        <v>581</v>
      </c>
      <c r="B301" s="35" t="s">
        <v>650</v>
      </c>
      <c r="C301" s="35">
        <v>10</v>
      </c>
      <c r="D301" s="35" t="s">
        <v>314</v>
      </c>
      <c r="E301" s="35" t="s">
        <v>580</v>
      </c>
      <c r="F301" s="214" t="s">
        <v>582</v>
      </c>
      <c r="G301" s="272">
        <f>G302</f>
        <v>1350.29784</v>
      </c>
    </row>
    <row r="302" spans="1:7" s="239" customFormat="1" ht="15.75">
      <c r="A302" s="197" t="s">
        <v>583</v>
      </c>
      <c r="B302" s="35" t="s">
        <v>650</v>
      </c>
      <c r="C302" s="35">
        <v>10</v>
      </c>
      <c r="D302" s="35" t="s">
        <v>314</v>
      </c>
      <c r="E302" s="35" t="s">
        <v>580</v>
      </c>
      <c r="F302" s="214" t="s">
        <v>584</v>
      </c>
      <c r="G302" s="272">
        <v>1350.29784</v>
      </c>
    </row>
    <row r="303" spans="1:7" s="239" customFormat="1" ht="31.5" customHeight="1">
      <c r="A303" s="197" t="s">
        <v>585</v>
      </c>
      <c r="B303" s="35" t="s">
        <v>650</v>
      </c>
      <c r="C303" s="35">
        <v>10</v>
      </c>
      <c r="D303" s="35" t="s">
        <v>314</v>
      </c>
      <c r="E303" s="35" t="s">
        <v>586</v>
      </c>
      <c r="F303" s="214"/>
      <c r="G303" s="272">
        <f>G304+G311</f>
        <v>3149.9339099999997</v>
      </c>
    </row>
    <row r="304" spans="1:7" s="239" customFormat="1" ht="15" customHeight="1">
      <c r="A304" s="197" t="s">
        <v>587</v>
      </c>
      <c r="B304" s="35" t="s">
        <v>650</v>
      </c>
      <c r="C304" s="35">
        <v>10</v>
      </c>
      <c r="D304" s="35" t="s">
        <v>314</v>
      </c>
      <c r="E304" s="35" t="s">
        <v>588</v>
      </c>
      <c r="F304" s="214"/>
      <c r="G304" s="272">
        <f>G305+G308</f>
        <v>2451.89569</v>
      </c>
    </row>
    <row r="305" spans="1:7" s="239" customFormat="1" ht="15" customHeight="1">
      <c r="A305" s="199" t="s">
        <v>320</v>
      </c>
      <c r="B305" s="35" t="s">
        <v>650</v>
      </c>
      <c r="C305" s="35">
        <v>10</v>
      </c>
      <c r="D305" s="35" t="s">
        <v>314</v>
      </c>
      <c r="E305" s="35" t="s">
        <v>588</v>
      </c>
      <c r="F305" s="215" t="s">
        <v>321</v>
      </c>
      <c r="G305" s="272">
        <f>G306</f>
        <v>40.52711</v>
      </c>
    </row>
    <row r="306" spans="1:7" s="239" customFormat="1" ht="15" customHeight="1">
      <c r="A306" s="199" t="s">
        <v>322</v>
      </c>
      <c r="B306" s="35" t="s">
        <v>650</v>
      </c>
      <c r="C306" s="35">
        <v>10</v>
      </c>
      <c r="D306" s="35" t="s">
        <v>314</v>
      </c>
      <c r="E306" s="35" t="s">
        <v>588</v>
      </c>
      <c r="F306" s="215" t="s">
        <v>323</v>
      </c>
      <c r="G306" s="272">
        <f>G307</f>
        <v>40.52711</v>
      </c>
    </row>
    <row r="307" spans="1:7" s="239" customFormat="1" ht="15" customHeight="1">
      <c r="A307" s="199" t="s">
        <v>326</v>
      </c>
      <c r="B307" s="35" t="s">
        <v>650</v>
      </c>
      <c r="C307" s="35">
        <v>10</v>
      </c>
      <c r="D307" s="35" t="s">
        <v>314</v>
      </c>
      <c r="E307" s="35" t="s">
        <v>588</v>
      </c>
      <c r="F307" s="215" t="s">
        <v>327</v>
      </c>
      <c r="G307" s="272">
        <v>40.52711</v>
      </c>
    </row>
    <row r="308" spans="1:7" s="239" customFormat="1" ht="15" customHeight="1">
      <c r="A308" s="199" t="s">
        <v>519</v>
      </c>
      <c r="B308" s="35" t="s">
        <v>650</v>
      </c>
      <c r="C308" s="35">
        <v>10</v>
      </c>
      <c r="D308" s="35" t="s">
        <v>314</v>
      </c>
      <c r="E308" s="35" t="s">
        <v>588</v>
      </c>
      <c r="F308" s="214" t="s">
        <v>520</v>
      </c>
      <c r="G308" s="272">
        <f>G309</f>
        <v>2411.36858</v>
      </c>
    </row>
    <row r="309" spans="1:7" s="239" customFormat="1" ht="15" customHeight="1">
      <c r="A309" s="199" t="s">
        <v>581</v>
      </c>
      <c r="B309" s="35" t="s">
        <v>650</v>
      </c>
      <c r="C309" s="35">
        <v>10</v>
      </c>
      <c r="D309" s="35" t="s">
        <v>314</v>
      </c>
      <c r="E309" s="35" t="s">
        <v>588</v>
      </c>
      <c r="F309" s="214" t="s">
        <v>582</v>
      </c>
      <c r="G309" s="272">
        <f>G310</f>
        <v>2411.36858</v>
      </c>
    </row>
    <row r="310" spans="1:7" s="239" customFormat="1" ht="15" customHeight="1">
      <c r="A310" s="197" t="s">
        <v>583</v>
      </c>
      <c r="B310" s="35" t="s">
        <v>650</v>
      </c>
      <c r="C310" s="35">
        <v>10</v>
      </c>
      <c r="D310" s="35" t="s">
        <v>314</v>
      </c>
      <c r="E310" s="35" t="s">
        <v>588</v>
      </c>
      <c r="F310" s="214" t="s">
        <v>584</v>
      </c>
      <c r="G310" s="272">
        <v>2411.36858</v>
      </c>
    </row>
    <row r="311" spans="1:7" ht="19.5" customHeight="1">
      <c r="A311" s="197" t="s">
        <v>589</v>
      </c>
      <c r="B311" s="35" t="s">
        <v>650</v>
      </c>
      <c r="C311" s="35">
        <v>10</v>
      </c>
      <c r="D311" s="35" t="s">
        <v>314</v>
      </c>
      <c r="E311" s="35" t="s">
        <v>590</v>
      </c>
      <c r="F311" s="214"/>
      <c r="G311" s="272">
        <f>G312+G315</f>
        <v>698.03822</v>
      </c>
    </row>
    <row r="312" spans="1:7" ht="12.75" customHeight="1">
      <c r="A312" s="199" t="s">
        <v>320</v>
      </c>
      <c r="B312" s="35" t="s">
        <v>650</v>
      </c>
      <c r="C312" s="35">
        <v>10</v>
      </c>
      <c r="D312" s="35" t="s">
        <v>314</v>
      </c>
      <c r="E312" s="35" t="s">
        <v>590</v>
      </c>
      <c r="F312" s="215" t="s">
        <v>321</v>
      </c>
      <c r="G312" s="272">
        <f>G313</f>
        <v>11.86152</v>
      </c>
    </row>
    <row r="313" spans="1:7" ht="14.25" customHeight="1">
      <c r="A313" s="199" t="s">
        <v>322</v>
      </c>
      <c r="B313" s="35" t="s">
        <v>650</v>
      </c>
      <c r="C313" s="35">
        <v>10</v>
      </c>
      <c r="D313" s="35" t="s">
        <v>314</v>
      </c>
      <c r="E313" s="35" t="s">
        <v>590</v>
      </c>
      <c r="F313" s="215" t="s">
        <v>323</v>
      </c>
      <c r="G313" s="272">
        <f>G314</f>
        <v>11.86152</v>
      </c>
    </row>
    <row r="314" spans="1:7" ht="14.25" customHeight="1">
      <c r="A314" s="199" t="s">
        <v>326</v>
      </c>
      <c r="B314" s="35" t="s">
        <v>650</v>
      </c>
      <c r="C314" s="35">
        <v>10</v>
      </c>
      <c r="D314" s="35" t="s">
        <v>314</v>
      </c>
      <c r="E314" s="35" t="s">
        <v>590</v>
      </c>
      <c r="F314" s="215" t="s">
        <v>327</v>
      </c>
      <c r="G314" s="272">
        <v>11.86152</v>
      </c>
    </row>
    <row r="315" spans="1:7" ht="14.25" customHeight="1">
      <c r="A315" s="199" t="s">
        <v>519</v>
      </c>
      <c r="B315" s="35" t="s">
        <v>650</v>
      </c>
      <c r="C315" s="35">
        <v>10</v>
      </c>
      <c r="D315" s="35" t="s">
        <v>314</v>
      </c>
      <c r="E315" s="35" t="s">
        <v>590</v>
      </c>
      <c r="F315" s="214" t="s">
        <v>520</v>
      </c>
      <c r="G315" s="272">
        <f>G316</f>
        <v>686.1767</v>
      </c>
    </row>
    <row r="316" spans="1:7" ht="14.25" customHeight="1">
      <c r="A316" s="199" t="s">
        <v>581</v>
      </c>
      <c r="B316" s="35" t="s">
        <v>650</v>
      </c>
      <c r="C316" s="35">
        <v>10</v>
      </c>
      <c r="D316" s="35" t="s">
        <v>314</v>
      </c>
      <c r="E316" s="35" t="s">
        <v>590</v>
      </c>
      <c r="F316" s="214" t="s">
        <v>582</v>
      </c>
      <c r="G316" s="272">
        <f>G317</f>
        <v>686.1767</v>
      </c>
    </row>
    <row r="317" spans="1:7" ht="13.5" customHeight="1">
      <c r="A317" s="197" t="s">
        <v>583</v>
      </c>
      <c r="B317" s="35" t="s">
        <v>650</v>
      </c>
      <c r="C317" s="35">
        <v>10</v>
      </c>
      <c r="D317" s="35" t="s">
        <v>314</v>
      </c>
      <c r="E317" s="35" t="s">
        <v>590</v>
      </c>
      <c r="F317" s="214" t="s">
        <v>584</v>
      </c>
      <c r="G317" s="272">
        <v>686.1767</v>
      </c>
    </row>
    <row r="318" spans="1:7" ht="30.75" customHeight="1">
      <c r="A318" s="197" t="s">
        <v>591</v>
      </c>
      <c r="B318" s="35" t="s">
        <v>650</v>
      </c>
      <c r="C318" s="35">
        <v>10</v>
      </c>
      <c r="D318" s="35" t="s">
        <v>314</v>
      </c>
      <c r="E318" s="35" t="s">
        <v>592</v>
      </c>
      <c r="F318" s="214"/>
      <c r="G318" s="272">
        <f>G319+G322</f>
        <v>31.0428</v>
      </c>
    </row>
    <row r="319" spans="1:7" ht="15.75" customHeight="1">
      <c r="A319" s="199" t="s">
        <v>320</v>
      </c>
      <c r="B319" s="35" t="s">
        <v>650</v>
      </c>
      <c r="C319" s="35">
        <v>10</v>
      </c>
      <c r="D319" s="35" t="s">
        <v>314</v>
      </c>
      <c r="E319" s="35" t="s">
        <v>592</v>
      </c>
      <c r="F319" s="215" t="s">
        <v>321</v>
      </c>
      <c r="G319" s="272">
        <f>G320</f>
        <v>0.51176</v>
      </c>
    </row>
    <row r="320" spans="1:7" ht="15.75" customHeight="1">
      <c r="A320" s="199" t="s">
        <v>322</v>
      </c>
      <c r="B320" s="35" t="s">
        <v>650</v>
      </c>
      <c r="C320" s="35">
        <v>10</v>
      </c>
      <c r="D320" s="35" t="s">
        <v>314</v>
      </c>
      <c r="E320" s="35" t="s">
        <v>592</v>
      </c>
      <c r="F320" s="215" t="s">
        <v>323</v>
      </c>
      <c r="G320" s="272">
        <f>G321</f>
        <v>0.51176</v>
      </c>
    </row>
    <row r="321" spans="1:7" ht="15.75" customHeight="1">
      <c r="A321" s="199" t="s">
        <v>326</v>
      </c>
      <c r="B321" s="35" t="s">
        <v>650</v>
      </c>
      <c r="C321" s="35">
        <v>10</v>
      </c>
      <c r="D321" s="35" t="s">
        <v>314</v>
      </c>
      <c r="E321" s="35" t="s">
        <v>592</v>
      </c>
      <c r="F321" s="215" t="s">
        <v>327</v>
      </c>
      <c r="G321" s="272">
        <v>0.51176</v>
      </c>
    </row>
    <row r="322" spans="1:7" ht="15.75" customHeight="1">
      <c r="A322" s="199" t="s">
        <v>519</v>
      </c>
      <c r="B322" s="35" t="s">
        <v>650</v>
      </c>
      <c r="C322" s="35">
        <v>10</v>
      </c>
      <c r="D322" s="35" t="s">
        <v>314</v>
      </c>
      <c r="E322" s="35" t="s">
        <v>592</v>
      </c>
      <c r="F322" s="214" t="s">
        <v>520</v>
      </c>
      <c r="G322" s="272">
        <f>G323</f>
        <v>30.53104</v>
      </c>
    </row>
    <row r="323" spans="1:7" ht="15.75" customHeight="1">
      <c r="A323" s="199" t="s">
        <v>581</v>
      </c>
      <c r="B323" s="35" t="s">
        <v>650</v>
      </c>
      <c r="C323" s="35">
        <v>10</v>
      </c>
      <c r="D323" s="35" t="s">
        <v>314</v>
      </c>
      <c r="E323" s="35" t="s">
        <v>592</v>
      </c>
      <c r="F323" s="214" t="s">
        <v>582</v>
      </c>
      <c r="G323" s="272">
        <f>G324</f>
        <v>30.53104</v>
      </c>
    </row>
    <row r="324" spans="1:7" ht="15.75" customHeight="1">
      <c r="A324" s="197" t="s">
        <v>583</v>
      </c>
      <c r="B324" s="35" t="s">
        <v>650</v>
      </c>
      <c r="C324" s="35">
        <v>10</v>
      </c>
      <c r="D324" s="35" t="s">
        <v>314</v>
      </c>
      <c r="E324" s="35" t="s">
        <v>592</v>
      </c>
      <c r="F324" s="214" t="s">
        <v>584</v>
      </c>
      <c r="G324" s="272">
        <v>30.53104</v>
      </c>
    </row>
    <row r="325" spans="1:7" ht="15.75">
      <c r="A325" s="197" t="s">
        <v>593</v>
      </c>
      <c r="B325" s="35" t="s">
        <v>650</v>
      </c>
      <c r="C325" s="35">
        <v>10</v>
      </c>
      <c r="D325" s="35" t="s">
        <v>314</v>
      </c>
      <c r="E325" s="35" t="s">
        <v>594</v>
      </c>
      <c r="F325" s="214"/>
      <c r="G325" s="272">
        <f>G326</f>
        <v>109.70735</v>
      </c>
    </row>
    <row r="326" spans="1:7" ht="30.75" customHeight="1">
      <c r="A326" s="197" t="s">
        <v>595</v>
      </c>
      <c r="B326" s="35" t="s">
        <v>650</v>
      </c>
      <c r="C326" s="35">
        <v>10</v>
      </c>
      <c r="D326" s="35" t="s">
        <v>314</v>
      </c>
      <c r="E326" s="35" t="s">
        <v>596</v>
      </c>
      <c r="F326" s="214"/>
      <c r="G326" s="272">
        <f>G327+G330</f>
        <v>109.70735</v>
      </c>
    </row>
    <row r="327" spans="1:7" ht="15.75" customHeight="1">
      <c r="A327" s="199" t="s">
        <v>320</v>
      </c>
      <c r="B327" s="35" t="s">
        <v>650</v>
      </c>
      <c r="C327" s="35">
        <v>10</v>
      </c>
      <c r="D327" s="35" t="s">
        <v>314</v>
      </c>
      <c r="E327" s="35" t="s">
        <v>596</v>
      </c>
      <c r="F327" s="215" t="s">
        <v>321</v>
      </c>
      <c r="G327" s="272">
        <f>G328</f>
        <v>1.8661</v>
      </c>
    </row>
    <row r="328" spans="1:7" ht="15.75" customHeight="1">
      <c r="A328" s="199" t="s">
        <v>322</v>
      </c>
      <c r="B328" s="35" t="s">
        <v>650</v>
      </c>
      <c r="C328" s="35">
        <v>10</v>
      </c>
      <c r="D328" s="35" t="s">
        <v>314</v>
      </c>
      <c r="E328" s="35" t="s">
        <v>596</v>
      </c>
      <c r="F328" s="215" t="s">
        <v>323</v>
      </c>
      <c r="G328" s="272">
        <f>G329</f>
        <v>1.8661</v>
      </c>
    </row>
    <row r="329" spans="1:7" ht="15.75" customHeight="1">
      <c r="A329" s="199" t="s">
        <v>326</v>
      </c>
      <c r="B329" s="35" t="s">
        <v>650</v>
      </c>
      <c r="C329" s="35">
        <v>10</v>
      </c>
      <c r="D329" s="35" t="s">
        <v>314</v>
      </c>
      <c r="E329" s="35" t="s">
        <v>596</v>
      </c>
      <c r="F329" s="215" t="s">
        <v>327</v>
      </c>
      <c r="G329" s="272">
        <v>1.8661</v>
      </c>
    </row>
    <row r="330" spans="1:7" ht="15.75" customHeight="1">
      <c r="A330" s="199" t="s">
        <v>519</v>
      </c>
      <c r="B330" s="35" t="s">
        <v>650</v>
      </c>
      <c r="C330" s="35">
        <v>10</v>
      </c>
      <c r="D330" s="35" t="s">
        <v>314</v>
      </c>
      <c r="E330" s="35" t="s">
        <v>596</v>
      </c>
      <c r="F330" s="214" t="s">
        <v>520</v>
      </c>
      <c r="G330" s="272">
        <f>G331</f>
        <v>107.84125</v>
      </c>
    </row>
    <row r="331" spans="1:7" ht="24.75" customHeight="1">
      <c r="A331" s="243" t="s">
        <v>521</v>
      </c>
      <c r="B331" s="35" t="s">
        <v>650</v>
      </c>
      <c r="C331" s="35">
        <v>10</v>
      </c>
      <c r="D331" s="35" t="s">
        <v>314</v>
      </c>
      <c r="E331" s="35" t="s">
        <v>596</v>
      </c>
      <c r="F331" s="214" t="s">
        <v>522</v>
      </c>
      <c r="G331" s="272">
        <f>G332</f>
        <v>107.84125</v>
      </c>
    </row>
    <row r="332" spans="1:7" ht="25.5" customHeight="1">
      <c r="A332" s="208" t="s">
        <v>571</v>
      </c>
      <c r="B332" s="35" t="s">
        <v>650</v>
      </c>
      <c r="C332" s="35">
        <v>10</v>
      </c>
      <c r="D332" s="35" t="s">
        <v>314</v>
      </c>
      <c r="E332" s="35" t="s">
        <v>596</v>
      </c>
      <c r="F332" s="214" t="s">
        <v>572</v>
      </c>
      <c r="G332" s="272">
        <v>107.84125</v>
      </c>
    </row>
    <row r="333" spans="1:7" s="195" customFormat="1" ht="20.25" customHeight="1">
      <c r="A333" s="196" t="s">
        <v>609</v>
      </c>
      <c r="B333" s="193" t="s">
        <v>652</v>
      </c>
      <c r="C333" s="193" t="s">
        <v>385</v>
      </c>
      <c r="D333" s="193"/>
      <c r="E333" s="193"/>
      <c r="F333" s="224"/>
      <c r="G333" s="270">
        <f>G334</f>
        <v>76.64</v>
      </c>
    </row>
    <row r="334" spans="1:7" s="195" customFormat="1" ht="15.75">
      <c r="A334" s="213" t="s">
        <v>610</v>
      </c>
      <c r="B334" s="193" t="s">
        <v>650</v>
      </c>
      <c r="C334" s="193" t="s">
        <v>385</v>
      </c>
      <c r="D334" s="193" t="s">
        <v>300</v>
      </c>
      <c r="E334" s="193"/>
      <c r="F334" s="224"/>
      <c r="G334" s="270">
        <f>G336+G338</f>
        <v>76.64</v>
      </c>
    </row>
    <row r="335" spans="1:7" ht="20.25" customHeight="1" hidden="1">
      <c r="A335" s="197" t="s">
        <v>611</v>
      </c>
      <c r="B335" s="35" t="s">
        <v>650</v>
      </c>
      <c r="C335" s="35" t="s">
        <v>385</v>
      </c>
      <c r="D335" s="35" t="s">
        <v>300</v>
      </c>
      <c r="E335" s="35" t="s">
        <v>612</v>
      </c>
      <c r="F335" s="214"/>
      <c r="G335" s="272">
        <f>G336</f>
        <v>0</v>
      </c>
    </row>
    <row r="336" spans="1:7" ht="26.25" hidden="1">
      <c r="A336" s="197" t="s">
        <v>613</v>
      </c>
      <c r="B336" s="35" t="s">
        <v>650</v>
      </c>
      <c r="C336" s="35" t="s">
        <v>385</v>
      </c>
      <c r="D336" s="35" t="s">
        <v>300</v>
      </c>
      <c r="E336" s="35" t="s">
        <v>614</v>
      </c>
      <c r="F336" s="214"/>
      <c r="G336" s="272">
        <f>G337</f>
        <v>0</v>
      </c>
    </row>
    <row r="337" spans="1:7" ht="15.75" customHeight="1" hidden="1">
      <c r="A337" s="197" t="s">
        <v>615</v>
      </c>
      <c r="B337" s="35" t="s">
        <v>650</v>
      </c>
      <c r="C337" s="35" t="s">
        <v>385</v>
      </c>
      <c r="D337" s="35" t="s">
        <v>300</v>
      </c>
      <c r="E337" s="35" t="s">
        <v>614</v>
      </c>
      <c r="F337" s="214" t="s">
        <v>616</v>
      </c>
      <c r="G337" s="272"/>
    </row>
    <row r="338" spans="1:7" s="237" customFormat="1" ht="15" customHeight="1">
      <c r="A338" s="197" t="s">
        <v>365</v>
      </c>
      <c r="B338" s="35" t="s">
        <v>650</v>
      </c>
      <c r="C338" s="35" t="s">
        <v>385</v>
      </c>
      <c r="D338" s="35" t="s">
        <v>300</v>
      </c>
      <c r="E338" s="216">
        <v>7950000</v>
      </c>
      <c r="F338" s="214" t="s">
        <v>617</v>
      </c>
      <c r="G338" s="272">
        <f>G339</f>
        <v>76.64</v>
      </c>
    </row>
    <row r="339" spans="1:7" s="237" customFormat="1" ht="27.75" customHeight="1">
      <c r="A339" s="197" t="s">
        <v>618</v>
      </c>
      <c r="B339" s="35" t="s">
        <v>650</v>
      </c>
      <c r="C339" s="35" t="s">
        <v>385</v>
      </c>
      <c r="D339" s="35" t="s">
        <v>300</v>
      </c>
      <c r="E339" s="216" t="s">
        <v>619</v>
      </c>
      <c r="F339" s="214"/>
      <c r="G339" s="272">
        <f>G340</f>
        <v>76.64</v>
      </c>
    </row>
    <row r="340" spans="1:7" s="237" customFormat="1" ht="15" customHeight="1">
      <c r="A340" s="199" t="s">
        <v>320</v>
      </c>
      <c r="B340" s="35" t="s">
        <v>650</v>
      </c>
      <c r="C340" s="35" t="s">
        <v>385</v>
      </c>
      <c r="D340" s="35" t="s">
        <v>300</v>
      </c>
      <c r="E340" s="216" t="s">
        <v>619</v>
      </c>
      <c r="F340" s="214" t="s">
        <v>321</v>
      </c>
      <c r="G340" s="272">
        <f>G341</f>
        <v>76.64</v>
      </c>
    </row>
    <row r="341" spans="1:7" s="237" customFormat="1" ht="15" customHeight="1">
      <c r="A341" s="199" t="s">
        <v>322</v>
      </c>
      <c r="B341" s="35" t="s">
        <v>650</v>
      </c>
      <c r="C341" s="35" t="s">
        <v>385</v>
      </c>
      <c r="D341" s="35" t="s">
        <v>300</v>
      </c>
      <c r="E341" s="216" t="s">
        <v>619</v>
      </c>
      <c r="F341" s="214" t="s">
        <v>323</v>
      </c>
      <c r="G341" s="272">
        <f>G342</f>
        <v>76.64</v>
      </c>
    </row>
    <row r="342" spans="1:7" s="237" customFormat="1" ht="15" customHeight="1">
      <c r="A342" s="199" t="s">
        <v>326</v>
      </c>
      <c r="B342" s="35" t="s">
        <v>650</v>
      </c>
      <c r="C342" s="35" t="s">
        <v>385</v>
      </c>
      <c r="D342" s="35" t="s">
        <v>300</v>
      </c>
      <c r="E342" s="216" t="s">
        <v>619</v>
      </c>
      <c r="F342" s="214" t="s">
        <v>327</v>
      </c>
      <c r="G342" s="272">
        <v>76.64</v>
      </c>
    </row>
    <row r="343" spans="1:7" s="195" customFormat="1" ht="17.25" customHeight="1">
      <c r="A343" s="196" t="s">
        <v>620</v>
      </c>
      <c r="B343" s="193" t="s">
        <v>652</v>
      </c>
      <c r="C343" s="193" t="s">
        <v>392</v>
      </c>
      <c r="D343" s="193"/>
      <c r="E343" s="193"/>
      <c r="F343" s="224"/>
      <c r="G343" s="270">
        <f>G344</f>
        <v>251.90345</v>
      </c>
    </row>
    <row r="344" spans="1:7" s="195" customFormat="1" ht="13.5" customHeight="1">
      <c r="A344" s="213" t="s">
        <v>621</v>
      </c>
      <c r="B344" s="193" t="s">
        <v>652</v>
      </c>
      <c r="C344" s="193" t="s">
        <v>392</v>
      </c>
      <c r="D344" s="193" t="s">
        <v>300</v>
      </c>
      <c r="E344" s="193"/>
      <c r="F344" s="224"/>
      <c r="G344" s="270">
        <f>G345</f>
        <v>251.90345</v>
      </c>
    </row>
    <row r="345" spans="1:7" ht="15.75">
      <c r="A345" s="197" t="s">
        <v>622</v>
      </c>
      <c r="B345" s="35" t="s">
        <v>652</v>
      </c>
      <c r="C345" s="35" t="s">
        <v>392</v>
      </c>
      <c r="D345" s="35" t="s">
        <v>353</v>
      </c>
      <c r="E345" s="35" t="s">
        <v>623</v>
      </c>
      <c r="F345" s="214"/>
      <c r="G345" s="272">
        <f>G346</f>
        <v>251.90345</v>
      </c>
    </row>
    <row r="346" spans="1:7" ht="15.75">
      <c r="A346" s="197" t="s">
        <v>624</v>
      </c>
      <c r="B346" s="35" t="s">
        <v>652</v>
      </c>
      <c r="C346" s="35" t="s">
        <v>392</v>
      </c>
      <c r="D346" s="35" t="s">
        <v>353</v>
      </c>
      <c r="E346" s="35" t="s">
        <v>625</v>
      </c>
      <c r="F346" s="214"/>
      <c r="G346" s="272">
        <f>G347</f>
        <v>251.90345</v>
      </c>
    </row>
    <row r="347" spans="1:7" ht="14.25" customHeight="1">
      <c r="A347" s="197" t="s">
        <v>626</v>
      </c>
      <c r="B347" s="35" t="s">
        <v>652</v>
      </c>
      <c r="C347" s="35" t="s">
        <v>392</v>
      </c>
      <c r="D347" s="35" t="s">
        <v>353</v>
      </c>
      <c r="E347" s="35" t="s">
        <v>625</v>
      </c>
      <c r="F347" s="214" t="s">
        <v>627</v>
      </c>
      <c r="G347" s="272">
        <f>G348</f>
        <v>251.90345</v>
      </c>
    </row>
    <row r="348" spans="1:7" ht="17.25" customHeight="1">
      <c r="A348" s="197" t="s">
        <v>628</v>
      </c>
      <c r="B348" s="35" t="s">
        <v>652</v>
      </c>
      <c r="C348" s="35" t="s">
        <v>392</v>
      </c>
      <c r="D348" s="35" t="s">
        <v>353</v>
      </c>
      <c r="E348" s="35" t="s">
        <v>625</v>
      </c>
      <c r="F348" s="214" t="s">
        <v>629</v>
      </c>
      <c r="G348" s="272">
        <v>251.90345</v>
      </c>
    </row>
    <row r="349" spans="1:7" s="195" customFormat="1" ht="28.5" customHeight="1">
      <c r="A349" s="213" t="s">
        <v>630</v>
      </c>
      <c r="B349" s="193" t="s">
        <v>650</v>
      </c>
      <c r="C349" s="193" t="s">
        <v>631</v>
      </c>
      <c r="D349" s="193"/>
      <c r="E349" s="193"/>
      <c r="F349" s="224"/>
      <c r="G349" s="270">
        <f>G350+G357</f>
        <v>4679.8</v>
      </c>
    </row>
    <row r="350" spans="1:7" s="195" customFormat="1" ht="26.25">
      <c r="A350" s="213" t="s">
        <v>632</v>
      </c>
      <c r="B350" s="193" t="s">
        <v>652</v>
      </c>
      <c r="C350" s="193" t="s">
        <v>631</v>
      </c>
      <c r="D350" s="193" t="s">
        <v>300</v>
      </c>
      <c r="E350" s="193"/>
      <c r="F350" s="224"/>
      <c r="G350" s="270">
        <f aca="true" t="shared" si="0" ref="G350:G355">G351</f>
        <v>4679.8</v>
      </c>
    </row>
    <row r="351" spans="1:7" s="195" customFormat="1" ht="15.75">
      <c r="A351" s="197" t="s">
        <v>633</v>
      </c>
      <c r="B351" s="35" t="s">
        <v>652</v>
      </c>
      <c r="C351" s="35" t="s">
        <v>631</v>
      </c>
      <c r="D351" s="35" t="s">
        <v>300</v>
      </c>
      <c r="E351" s="35" t="s">
        <v>634</v>
      </c>
      <c r="F351" s="214"/>
      <c r="G351" s="272">
        <f t="shared" si="0"/>
        <v>4679.8</v>
      </c>
    </row>
    <row r="352" spans="1:7" s="195" customFormat="1" ht="15.75">
      <c r="A352" s="197" t="s">
        <v>633</v>
      </c>
      <c r="B352" s="35" t="s">
        <v>652</v>
      </c>
      <c r="C352" s="35" t="s">
        <v>631</v>
      </c>
      <c r="D352" s="35" t="s">
        <v>300</v>
      </c>
      <c r="E352" s="35" t="s">
        <v>635</v>
      </c>
      <c r="F352" s="214"/>
      <c r="G352" s="272">
        <f t="shared" si="0"/>
        <v>4679.8</v>
      </c>
    </row>
    <row r="353" spans="1:7" s="195" customFormat="1" ht="29.25" customHeight="1">
      <c r="A353" s="197" t="s">
        <v>636</v>
      </c>
      <c r="B353" s="35" t="s">
        <v>652</v>
      </c>
      <c r="C353" s="35" t="s">
        <v>631</v>
      </c>
      <c r="D353" s="35" t="s">
        <v>300</v>
      </c>
      <c r="E353" s="35" t="s">
        <v>637</v>
      </c>
      <c r="F353" s="214"/>
      <c r="G353" s="272">
        <f t="shared" si="0"/>
        <v>4679.8</v>
      </c>
    </row>
    <row r="354" spans="1:7" s="195" customFormat="1" ht="15" customHeight="1">
      <c r="A354" s="204" t="s">
        <v>347</v>
      </c>
      <c r="B354" s="35" t="s">
        <v>652</v>
      </c>
      <c r="C354" s="35" t="s">
        <v>631</v>
      </c>
      <c r="D354" s="35" t="s">
        <v>300</v>
      </c>
      <c r="E354" s="35" t="s">
        <v>637</v>
      </c>
      <c r="F354" s="215" t="s">
        <v>616</v>
      </c>
      <c r="G354" s="272">
        <f t="shared" si="0"/>
        <v>4679.8</v>
      </c>
    </row>
    <row r="355" spans="1:7" s="195" customFormat="1" ht="15" customHeight="1">
      <c r="A355" s="204" t="s">
        <v>638</v>
      </c>
      <c r="B355" s="35" t="s">
        <v>652</v>
      </c>
      <c r="C355" s="35" t="s">
        <v>631</v>
      </c>
      <c r="D355" s="35" t="s">
        <v>300</v>
      </c>
      <c r="E355" s="35" t="s">
        <v>637</v>
      </c>
      <c r="F355" s="215" t="s">
        <v>639</v>
      </c>
      <c r="G355" s="272">
        <f t="shared" si="0"/>
        <v>4679.8</v>
      </c>
    </row>
    <row r="356" spans="1:7" s="195" customFormat="1" ht="25.5">
      <c r="A356" s="204" t="s">
        <v>640</v>
      </c>
      <c r="B356" s="35" t="s">
        <v>652</v>
      </c>
      <c r="C356" s="35" t="s">
        <v>631</v>
      </c>
      <c r="D356" s="35" t="s">
        <v>300</v>
      </c>
      <c r="E356" s="35" t="s">
        <v>637</v>
      </c>
      <c r="F356" s="215" t="s">
        <v>641</v>
      </c>
      <c r="G356" s="272">
        <v>4679.8</v>
      </c>
    </row>
    <row r="357" spans="1:7" s="195" customFormat="1" ht="26.25" hidden="1">
      <c r="A357" s="213" t="s">
        <v>664</v>
      </c>
      <c r="B357" s="193" t="s">
        <v>650</v>
      </c>
      <c r="C357" s="193" t="s">
        <v>631</v>
      </c>
      <c r="D357" s="193" t="s">
        <v>314</v>
      </c>
      <c r="E357" s="193"/>
      <c r="F357" s="224"/>
      <c r="G357" s="270">
        <f>G358+G362</f>
        <v>0</v>
      </c>
    </row>
    <row r="358" spans="1:7" ht="15.75" hidden="1">
      <c r="A358" s="197" t="s">
        <v>487</v>
      </c>
      <c r="B358" s="35" t="s">
        <v>650</v>
      </c>
      <c r="C358" s="35" t="s">
        <v>631</v>
      </c>
      <c r="D358" s="35" t="s">
        <v>314</v>
      </c>
      <c r="E358" s="35" t="s">
        <v>488</v>
      </c>
      <c r="F358" s="214"/>
      <c r="G358" s="272">
        <f>G359</f>
        <v>0</v>
      </c>
    </row>
    <row r="359" spans="1:7" ht="39" hidden="1">
      <c r="A359" s="197" t="s">
        <v>665</v>
      </c>
      <c r="B359" s="35" t="s">
        <v>650</v>
      </c>
      <c r="C359" s="35" t="s">
        <v>631</v>
      </c>
      <c r="D359" s="35" t="s">
        <v>314</v>
      </c>
      <c r="E359" s="35" t="s">
        <v>666</v>
      </c>
      <c r="F359" s="214"/>
      <c r="G359" s="272">
        <f>G360</f>
        <v>0</v>
      </c>
    </row>
    <row r="360" spans="1:7" ht="15.75" hidden="1">
      <c r="A360" s="197" t="s">
        <v>347</v>
      </c>
      <c r="B360" s="35" t="s">
        <v>650</v>
      </c>
      <c r="C360" s="35" t="s">
        <v>631</v>
      </c>
      <c r="D360" s="35" t="s">
        <v>314</v>
      </c>
      <c r="E360" s="35" t="s">
        <v>666</v>
      </c>
      <c r="F360" s="214" t="s">
        <v>616</v>
      </c>
      <c r="G360" s="272">
        <f>G361</f>
        <v>0</v>
      </c>
    </row>
    <row r="361" spans="1:7" ht="15.75" hidden="1">
      <c r="A361" s="197" t="s">
        <v>667</v>
      </c>
      <c r="B361" s="35" t="s">
        <v>650</v>
      </c>
      <c r="C361" s="35" t="s">
        <v>631</v>
      </c>
      <c r="D361" s="35" t="s">
        <v>314</v>
      </c>
      <c r="E361" s="35" t="s">
        <v>666</v>
      </c>
      <c r="F361" s="214" t="s">
        <v>668</v>
      </c>
      <c r="G361" s="272"/>
    </row>
    <row r="362" spans="1:7" ht="21.75" customHeight="1" hidden="1">
      <c r="A362" s="197" t="s">
        <v>347</v>
      </c>
      <c r="B362" s="35" t="s">
        <v>650</v>
      </c>
      <c r="C362" s="35" t="s">
        <v>631</v>
      </c>
      <c r="D362" s="35" t="s">
        <v>314</v>
      </c>
      <c r="E362" s="35" t="s">
        <v>349</v>
      </c>
      <c r="F362" s="214"/>
      <c r="G362" s="272">
        <f>G363</f>
        <v>0</v>
      </c>
    </row>
    <row r="363" spans="1:7" ht="39" hidden="1">
      <c r="A363" s="197" t="s">
        <v>669</v>
      </c>
      <c r="B363" s="35" t="s">
        <v>650</v>
      </c>
      <c r="C363" s="35" t="s">
        <v>631</v>
      </c>
      <c r="D363" s="35" t="s">
        <v>314</v>
      </c>
      <c r="E363" s="35" t="s">
        <v>670</v>
      </c>
      <c r="F363" s="214"/>
      <c r="G363" s="272">
        <f>G364</f>
        <v>0</v>
      </c>
    </row>
    <row r="364" spans="1:7" ht="15.75" hidden="1">
      <c r="A364" s="197" t="s">
        <v>347</v>
      </c>
      <c r="B364" s="35" t="s">
        <v>650</v>
      </c>
      <c r="C364" s="35" t="s">
        <v>631</v>
      </c>
      <c r="D364" s="35" t="s">
        <v>314</v>
      </c>
      <c r="E364" s="35" t="s">
        <v>670</v>
      </c>
      <c r="F364" s="214" t="s">
        <v>616</v>
      </c>
      <c r="G364" s="272">
        <f>G365</f>
        <v>0</v>
      </c>
    </row>
    <row r="365" spans="1:7" ht="15.75" hidden="1">
      <c r="A365" s="197" t="s">
        <v>667</v>
      </c>
      <c r="B365" s="35" t="s">
        <v>650</v>
      </c>
      <c r="C365" s="35" t="s">
        <v>631</v>
      </c>
      <c r="D365" s="35" t="s">
        <v>314</v>
      </c>
      <c r="E365" s="35" t="s">
        <v>670</v>
      </c>
      <c r="F365" s="214" t="s">
        <v>668</v>
      </c>
      <c r="G365" s="272"/>
    </row>
    <row r="366" spans="1:7" s="195" customFormat="1" ht="23.25" customHeight="1">
      <c r="A366" s="279" t="s">
        <v>671</v>
      </c>
      <c r="B366" s="193" t="s">
        <v>672</v>
      </c>
      <c r="C366" s="193"/>
      <c r="D366" s="193"/>
      <c r="E366" s="193"/>
      <c r="F366" s="224"/>
      <c r="G366" s="270">
        <f>G367+G568</f>
        <v>72519.30971</v>
      </c>
    </row>
    <row r="367" spans="1:7" s="195" customFormat="1" ht="15" customHeight="1">
      <c r="A367" s="213" t="s">
        <v>457</v>
      </c>
      <c r="B367" s="193" t="s">
        <v>672</v>
      </c>
      <c r="C367" s="193" t="s">
        <v>458</v>
      </c>
      <c r="D367" s="193"/>
      <c r="E367" s="193"/>
      <c r="F367" s="224"/>
      <c r="G367" s="270">
        <f>G368+G395+G535+G499</f>
        <v>71239.26725</v>
      </c>
    </row>
    <row r="368" spans="1:7" s="195" customFormat="1" ht="15.75">
      <c r="A368" s="213" t="s">
        <v>459</v>
      </c>
      <c r="B368" s="193" t="s">
        <v>672</v>
      </c>
      <c r="C368" s="193" t="s">
        <v>458</v>
      </c>
      <c r="D368" s="193" t="s">
        <v>300</v>
      </c>
      <c r="E368" s="193"/>
      <c r="F368" s="224"/>
      <c r="G368" s="270">
        <f>G369+G390</f>
        <v>9078.38111</v>
      </c>
    </row>
    <row r="369" spans="1:8" ht="15.75">
      <c r="A369" s="197" t="s">
        <v>460</v>
      </c>
      <c r="B369" s="35" t="s">
        <v>672</v>
      </c>
      <c r="C369" s="35" t="s">
        <v>458</v>
      </c>
      <c r="D369" s="35" t="s">
        <v>300</v>
      </c>
      <c r="E369" s="35" t="s">
        <v>461</v>
      </c>
      <c r="F369" s="214"/>
      <c r="G369" s="272">
        <f>G370+G386</f>
        <v>9078.38111</v>
      </c>
      <c r="H369" s="201" t="e">
        <f>#REF!+#REF!</f>
        <v>#REF!</v>
      </c>
    </row>
    <row r="370" spans="1:7" ht="17.25" customHeight="1">
      <c r="A370" s="226" t="s">
        <v>462</v>
      </c>
      <c r="B370" s="35" t="s">
        <v>672</v>
      </c>
      <c r="C370" s="35" t="s">
        <v>458</v>
      </c>
      <c r="D370" s="35" t="s">
        <v>300</v>
      </c>
      <c r="E370" s="35" t="s">
        <v>463</v>
      </c>
      <c r="F370" s="214"/>
      <c r="G370" s="272">
        <f>G371+G375+G380</f>
        <v>9078.38111</v>
      </c>
    </row>
    <row r="371" spans="1:7" ht="28.5" customHeight="1">
      <c r="A371" s="227" t="s">
        <v>464</v>
      </c>
      <c r="B371" s="35" t="s">
        <v>672</v>
      </c>
      <c r="C371" s="35" t="s">
        <v>458</v>
      </c>
      <c r="D371" s="35" t="s">
        <v>300</v>
      </c>
      <c r="E371" s="35" t="s">
        <v>463</v>
      </c>
      <c r="F371" s="207" t="s">
        <v>308</v>
      </c>
      <c r="G371" s="272">
        <f>G372</f>
        <v>7502.772440000001</v>
      </c>
    </row>
    <row r="372" spans="1:7" ht="13.5" customHeight="1">
      <c r="A372" s="229" t="s">
        <v>465</v>
      </c>
      <c r="B372" s="35" t="s">
        <v>672</v>
      </c>
      <c r="C372" s="35" t="s">
        <v>458</v>
      </c>
      <c r="D372" s="35" t="s">
        <v>300</v>
      </c>
      <c r="E372" s="35" t="s">
        <v>463</v>
      </c>
      <c r="F372" s="207" t="s">
        <v>408</v>
      </c>
      <c r="G372" s="272">
        <f>G373+G374</f>
        <v>7502.772440000001</v>
      </c>
    </row>
    <row r="373" spans="1:7" ht="15.75" customHeight="1">
      <c r="A373" s="209" t="s">
        <v>311</v>
      </c>
      <c r="B373" s="35" t="s">
        <v>672</v>
      </c>
      <c r="C373" s="35" t="s">
        <v>458</v>
      </c>
      <c r="D373" s="35" t="s">
        <v>300</v>
      </c>
      <c r="E373" s="35" t="s">
        <v>463</v>
      </c>
      <c r="F373" s="207" t="s">
        <v>409</v>
      </c>
      <c r="G373" s="272">
        <v>7450.17244</v>
      </c>
    </row>
    <row r="374" spans="1:7" ht="15.75">
      <c r="A374" s="209" t="s">
        <v>318</v>
      </c>
      <c r="B374" s="35" t="s">
        <v>672</v>
      </c>
      <c r="C374" s="35" t="s">
        <v>458</v>
      </c>
      <c r="D374" s="35" t="s">
        <v>300</v>
      </c>
      <c r="E374" s="35" t="s">
        <v>463</v>
      </c>
      <c r="F374" s="207" t="s">
        <v>410</v>
      </c>
      <c r="G374" s="272">
        <v>52.6</v>
      </c>
    </row>
    <row r="375" spans="1:7" ht="13.5" customHeight="1">
      <c r="A375" s="199" t="s">
        <v>320</v>
      </c>
      <c r="B375" s="35" t="s">
        <v>672</v>
      </c>
      <c r="C375" s="35" t="s">
        <v>458</v>
      </c>
      <c r="D375" s="35" t="s">
        <v>300</v>
      </c>
      <c r="E375" s="35" t="s">
        <v>463</v>
      </c>
      <c r="F375" s="207" t="s">
        <v>321</v>
      </c>
      <c r="G375" s="272">
        <f>G376</f>
        <v>1460.71063</v>
      </c>
    </row>
    <row r="376" spans="1:7" ht="16.5" customHeight="1">
      <c r="A376" s="199" t="s">
        <v>322</v>
      </c>
      <c r="B376" s="35" t="s">
        <v>672</v>
      </c>
      <c r="C376" s="35" t="s">
        <v>458</v>
      </c>
      <c r="D376" s="35" t="s">
        <v>300</v>
      </c>
      <c r="E376" s="35" t="s">
        <v>463</v>
      </c>
      <c r="F376" s="207" t="s">
        <v>323</v>
      </c>
      <c r="G376" s="272">
        <f>G377+G378+G379</f>
        <v>1460.71063</v>
      </c>
    </row>
    <row r="377" spans="1:7" ht="25.5" customHeight="1" hidden="1">
      <c r="A377" s="199" t="s">
        <v>324</v>
      </c>
      <c r="B377" s="35" t="s">
        <v>672</v>
      </c>
      <c r="C377" s="35" t="s">
        <v>458</v>
      </c>
      <c r="D377" s="35" t="s">
        <v>300</v>
      </c>
      <c r="E377" s="35" t="s">
        <v>463</v>
      </c>
      <c r="F377" s="207" t="s">
        <v>325</v>
      </c>
      <c r="G377" s="272"/>
    </row>
    <row r="378" spans="1:7" ht="15.75" hidden="1">
      <c r="A378" s="199" t="s">
        <v>326</v>
      </c>
      <c r="B378" s="35" t="s">
        <v>672</v>
      </c>
      <c r="C378" s="35" t="s">
        <v>458</v>
      </c>
      <c r="D378" s="35" t="s">
        <v>300</v>
      </c>
      <c r="E378" s="35" t="s">
        <v>463</v>
      </c>
      <c r="F378" s="207" t="s">
        <v>412</v>
      </c>
      <c r="G378" s="272"/>
    </row>
    <row r="379" spans="1:7" ht="17.25" customHeight="1">
      <c r="A379" s="199" t="s">
        <v>326</v>
      </c>
      <c r="B379" s="35" t="s">
        <v>672</v>
      </c>
      <c r="C379" s="35" t="s">
        <v>458</v>
      </c>
      <c r="D379" s="35" t="s">
        <v>300</v>
      </c>
      <c r="E379" s="35" t="s">
        <v>463</v>
      </c>
      <c r="F379" s="207" t="s">
        <v>327</v>
      </c>
      <c r="G379" s="272">
        <v>1460.71063</v>
      </c>
    </row>
    <row r="380" spans="1:7" ht="16.5" customHeight="1">
      <c r="A380" s="209" t="s">
        <v>328</v>
      </c>
      <c r="B380" s="35" t="s">
        <v>672</v>
      </c>
      <c r="C380" s="35" t="s">
        <v>458</v>
      </c>
      <c r="D380" s="35" t="s">
        <v>300</v>
      </c>
      <c r="E380" s="35" t="s">
        <v>463</v>
      </c>
      <c r="F380" s="207" t="s">
        <v>329</v>
      </c>
      <c r="G380" s="272">
        <f>G383+G381</f>
        <v>114.89804000000001</v>
      </c>
    </row>
    <row r="381" spans="1:7" ht="15.75">
      <c r="A381" s="204" t="s">
        <v>330</v>
      </c>
      <c r="B381" s="35" t="s">
        <v>672</v>
      </c>
      <c r="C381" s="35" t="s">
        <v>458</v>
      </c>
      <c r="D381" s="35" t="s">
        <v>300</v>
      </c>
      <c r="E381" s="35" t="s">
        <v>463</v>
      </c>
      <c r="F381" s="215" t="s">
        <v>331</v>
      </c>
      <c r="G381" s="272">
        <f>G382</f>
        <v>5.97968</v>
      </c>
    </row>
    <row r="382" spans="1:7" ht="63.75">
      <c r="A382" s="204" t="s">
        <v>332</v>
      </c>
      <c r="B382" s="35" t="s">
        <v>672</v>
      </c>
      <c r="C382" s="35" t="s">
        <v>458</v>
      </c>
      <c r="D382" s="35" t="s">
        <v>300</v>
      </c>
      <c r="E382" s="35" t="s">
        <v>463</v>
      </c>
      <c r="F382" s="215" t="s">
        <v>333</v>
      </c>
      <c r="G382" s="272">
        <v>5.97968</v>
      </c>
    </row>
    <row r="383" spans="1:7" ht="18" customHeight="1">
      <c r="A383" s="204" t="s">
        <v>334</v>
      </c>
      <c r="B383" s="35" t="s">
        <v>672</v>
      </c>
      <c r="C383" s="35" t="s">
        <v>458</v>
      </c>
      <c r="D383" s="35" t="s">
        <v>300</v>
      </c>
      <c r="E383" s="35" t="s">
        <v>463</v>
      </c>
      <c r="F383" s="207" t="s">
        <v>335</v>
      </c>
      <c r="G383" s="272">
        <f>G384+G385</f>
        <v>108.91836</v>
      </c>
    </row>
    <row r="384" spans="1:7" ht="15.75" customHeight="1">
      <c r="A384" s="208" t="s">
        <v>336</v>
      </c>
      <c r="B384" s="35" t="s">
        <v>672</v>
      </c>
      <c r="C384" s="35" t="s">
        <v>458</v>
      </c>
      <c r="D384" s="35" t="s">
        <v>300</v>
      </c>
      <c r="E384" s="35" t="s">
        <v>463</v>
      </c>
      <c r="F384" s="207" t="s">
        <v>337</v>
      </c>
      <c r="G384" s="272">
        <v>0.534</v>
      </c>
    </row>
    <row r="385" spans="1:7" ht="17.25" customHeight="1">
      <c r="A385" s="204" t="s">
        <v>338</v>
      </c>
      <c r="B385" s="35" t="s">
        <v>672</v>
      </c>
      <c r="C385" s="35" t="s">
        <v>458</v>
      </c>
      <c r="D385" s="35" t="s">
        <v>300</v>
      </c>
      <c r="E385" s="35" t="s">
        <v>463</v>
      </c>
      <c r="F385" s="207" t="s">
        <v>339</v>
      </c>
      <c r="G385" s="272">
        <v>108.38436</v>
      </c>
    </row>
    <row r="386" spans="1:7" ht="56.25" customHeight="1" hidden="1">
      <c r="A386" s="170" t="s">
        <v>468</v>
      </c>
      <c r="B386" s="35" t="s">
        <v>672</v>
      </c>
      <c r="C386" s="35" t="s">
        <v>458</v>
      </c>
      <c r="D386" s="35" t="s">
        <v>300</v>
      </c>
      <c r="E386" s="35" t="s">
        <v>469</v>
      </c>
      <c r="F386" s="207"/>
      <c r="G386" s="272">
        <f>G387</f>
        <v>0</v>
      </c>
    </row>
    <row r="387" spans="1:7" ht="18" customHeight="1" hidden="1">
      <c r="A387" s="199" t="s">
        <v>320</v>
      </c>
      <c r="B387" s="35" t="s">
        <v>672</v>
      </c>
      <c r="C387" s="35" t="s">
        <v>458</v>
      </c>
      <c r="D387" s="35" t="s">
        <v>300</v>
      </c>
      <c r="E387" s="35" t="s">
        <v>469</v>
      </c>
      <c r="F387" s="207" t="s">
        <v>321</v>
      </c>
      <c r="G387" s="272">
        <f>G388</f>
        <v>0</v>
      </c>
    </row>
    <row r="388" spans="1:7" ht="18" customHeight="1" hidden="1">
      <c r="A388" s="199" t="s">
        <v>322</v>
      </c>
      <c r="B388" s="35" t="s">
        <v>672</v>
      </c>
      <c r="C388" s="35" t="s">
        <v>458</v>
      </c>
      <c r="D388" s="35" t="s">
        <v>300</v>
      </c>
      <c r="E388" s="35" t="s">
        <v>469</v>
      </c>
      <c r="F388" s="207" t="s">
        <v>323</v>
      </c>
      <c r="G388" s="272">
        <f>G389</f>
        <v>0</v>
      </c>
    </row>
    <row r="389" spans="1:7" ht="30" customHeight="1" hidden="1">
      <c r="A389" s="227" t="s">
        <v>467</v>
      </c>
      <c r="B389" s="35" t="s">
        <v>672</v>
      </c>
      <c r="C389" s="35" t="s">
        <v>458</v>
      </c>
      <c r="D389" s="35" t="s">
        <v>300</v>
      </c>
      <c r="E389" s="35" t="s">
        <v>469</v>
      </c>
      <c r="F389" s="207" t="s">
        <v>412</v>
      </c>
      <c r="G389" s="272"/>
    </row>
    <row r="390" spans="1:7" ht="15.75" hidden="1">
      <c r="A390" s="197" t="s">
        <v>365</v>
      </c>
      <c r="B390" s="216" t="s">
        <v>673</v>
      </c>
      <c r="C390" s="35" t="s">
        <v>458</v>
      </c>
      <c r="D390" s="35" t="s">
        <v>300</v>
      </c>
      <c r="E390" s="200" t="s">
        <v>366</v>
      </c>
      <c r="F390" s="207"/>
      <c r="G390" s="272">
        <f>G391</f>
        <v>0</v>
      </c>
    </row>
    <row r="391" spans="1:7" ht="26.25" hidden="1">
      <c r="A391" s="208" t="s">
        <v>367</v>
      </c>
      <c r="B391" s="216" t="s">
        <v>673</v>
      </c>
      <c r="C391" s="35" t="s">
        <v>458</v>
      </c>
      <c r="D391" s="35" t="s">
        <v>300</v>
      </c>
      <c r="E391" s="200" t="s">
        <v>368</v>
      </c>
      <c r="F391" s="207"/>
      <c r="G391" s="272">
        <f>G392</f>
        <v>0</v>
      </c>
    </row>
    <row r="392" spans="1:7" ht="15.75" hidden="1">
      <c r="A392" s="209" t="s">
        <v>320</v>
      </c>
      <c r="B392" s="216" t="s">
        <v>673</v>
      </c>
      <c r="C392" s="35" t="s">
        <v>458</v>
      </c>
      <c r="D392" s="35" t="s">
        <v>300</v>
      </c>
      <c r="E392" s="200" t="s">
        <v>368</v>
      </c>
      <c r="F392" s="207" t="s">
        <v>321</v>
      </c>
      <c r="G392" s="272">
        <f>G393</f>
        <v>0</v>
      </c>
    </row>
    <row r="393" spans="1:7" ht="15.75" hidden="1">
      <c r="A393" s="209" t="s">
        <v>369</v>
      </c>
      <c r="B393" s="216" t="s">
        <v>673</v>
      </c>
      <c r="C393" s="35" t="s">
        <v>458</v>
      </c>
      <c r="D393" s="35" t="s">
        <v>300</v>
      </c>
      <c r="E393" s="200" t="s">
        <v>368</v>
      </c>
      <c r="F393" s="207" t="s">
        <v>323</v>
      </c>
      <c r="G393" s="272">
        <f>G394</f>
        <v>0</v>
      </c>
    </row>
    <row r="394" spans="1:7" ht="15.75" hidden="1">
      <c r="A394" s="208" t="s">
        <v>326</v>
      </c>
      <c r="B394" s="216" t="s">
        <v>673</v>
      </c>
      <c r="C394" s="35" t="s">
        <v>458</v>
      </c>
      <c r="D394" s="35" t="s">
        <v>300</v>
      </c>
      <c r="E394" s="200" t="s">
        <v>368</v>
      </c>
      <c r="F394" s="207" t="s">
        <v>327</v>
      </c>
      <c r="G394" s="272"/>
    </row>
    <row r="395" spans="1:7" s="238" customFormat="1" ht="15.75">
      <c r="A395" s="213" t="s">
        <v>470</v>
      </c>
      <c r="B395" s="193" t="s">
        <v>672</v>
      </c>
      <c r="C395" s="193" t="s">
        <v>458</v>
      </c>
      <c r="D395" s="193" t="s">
        <v>302</v>
      </c>
      <c r="E395" s="193"/>
      <c r="F395" s="224"/>
      <c r="G395" s="270">
        <f>G396+G430+G453+G480+G490+G466+G447+G458</f>
        <v>34846.47549999999</v>
      </c>
    </row>
    <row r="396" spans="1:7" ht="13.5" customHeight="1">
      <c r="A396" s="204" t="s">
        <v>471</v>
      </c>
      <c r="B396" s="35" t="s">
        <v>672</v>
      </c>
      <c r="C396" s="35" t="s">
        <v>458</v>
      </c>
      <c r="D396" s="35" t="s">
        <v>302</v>
      </c>
      <c r="E396" s="35" t="s">
        <v>472</v>
      </c>
      <c r="F396" s="214"/>
      <c r="G396" s="272">
        <f>G397+G425+G413+G419</f>
        <v>5050.16735</v>
      </c>
    </row>
    <row r="397" spans="1:7" ht="13.5" customHeight="1">
      <c r="A397" s="226" t="s">
        <v>462</v>
      </c>
      <c r="B397" s="35" t="s">
        <v>672</v>
      </c>
      <c r="C397" s="35" t="s">
        <v>458</v>
      </c>
      <c r="D397" s="35" t="s">
        <v>302</v>
      </c>
      <c r="E397" s="35" t="s">
        <v>473</v>
      </c>
      <c r="F397" s="214"/>
      <c r="G397" s="272">
        <f>G398+G402+G407</f>
        <v>4309.04777</v>
      </c>
    </row>
    <row r="398" spans="1:7" ht="27.75" customHeight="1" hidden="1">
      <c r="A398" s="227" t="s">
        <v>464</v>
      </c>
      <c r="B398" s="35" t="s">
        <v>672</v>
      </c>
      <c r="C398" s="35" t="s">
        <v>458</v>
      </c>
      <c r="D398" s="35" t="s">
        <v>302</v>
      </c>
      <c r="E398" s="35" t="s">
        <v>473</v>
      </c>
      <c r="F398" s="207" t="s">
        <v>308</v>
      </c>
      <c r="G398" s="272">
        <f>G399</f>
        <v>0</v>
      </c>
    </row>
    <row r="399" spans="1:7" ht="15.75" customHeight="1" hidden="1">
      <c r="A399" s="229" t="s">
        <v>465</v>
      </c>
      <c r="B399" s="35" t="s">
        <v>672</v>
      </c>
      <c r="C399" s="35" t="s">
        <v>458</v>
      </c>
      <c r="D399" s="35" t="s">
        <v>302</v>
      </c>
      <c r="E399" s="35" t="s">
        <v>473</v>
      </c>
      <c r="F399" s="207" t="s">
        <v>408</v>
      </c>
      <c r="G399" s="272">
        <f>G400+G401</f>
        <v>0</v>
      </c>
    </row>
    <row r="400" spans="1:7" ht="15.75" customHeight="1" hidden="1">
      <c r="A400" s="209" t="s">
        <v>311</v>
      </c>
      <c r="B400" s="35" t="s">
        <v>672</v>
      </c>
      <c r="C400" s="35" t="s">
        <v>458</v>
      </c>
      <c r="D400" s="35" t="s">
        <v>302</v>
      </c>
      <c r="E400" s="35" t="s">
        <v>473</v>
      </c>
      <c r="F400" s="207" t="s">
        <v>409</v>
      </c>
      <c r="G400" s="272"/>
    </row>
    <row r="401" spans="1:7" ht="15.75" customHeight="1" hidden="1">
      <c r="A401" s="209" t="s">
        <v>318</v>
      </c>
      <c r="B401" s="35" t="s">
        <v>672</v>
      </c>
      <c r="C401" s="35" t="s">
        <v>458</v>
      </c>
      <c r="D401" s="35" t="s">
        <v>302</v>
      </c>
      <c r="E401" s="35" t="s">
        <v>473</v>
      </c>
      <c r="F401" s="207" t="s">
        <v>410</v>
      </c>
      <c r="G401" s="272"/>
    </row>
    <row r="402" spans="1:7" ht="15.75" customHeight="1">
      <c r="A402" s="199" t="s">
        <v>320</v>
      </c>
      <c r="B402" s="35" t="s">
        <v>672</v>
      </c>
      <c r="C402" s="35" t="s">
        <v>458</v>
      </c>
      <c r="D402" s="35" t="s">
        <v>302</v>
      </c>
      <c r="E402" s="35" t="s">
        <v>473</v>
      </c>
      <c r="F402" s="207" t="s">
        <v>321</v>
      </c>
      <c r="G402" s="272">
        <f>G403</f>
        <v>4260.69682</v>
      </c>
    </row>
    <row r="403" spans="1:7" ht="15.75" customHeight="1">
      <c r="A403" s="199" t="s">
        <v>322</v>
      </c>
      <c r="B403" s="35" t="s">
        <v>672</v>
      </c>
      <c r="C403" s="35" t="s">
        <v>458</v>
      </c>
      <c r="D403" s="35" t="s">
        <v>302</v>
      </c>
      <c r="E403" s="35" t="s">
        <v>473</v>
      </c>
      <c r="F403" s="207" t="s">
        <v>323</v>
      </c>
      <c r="G403" s="272">
        <f>G404+G405+G406</f>
        <v>4260.69682</v>
      </c>
    </row>
    <row r="404" spans="1:7" ht="29.25" customHeight="1" hidden="1">
      <c r="A404" s="199" t="s">
        <v>324</v>
      </c>
      <c r="B404" s="35" t="s">
        <v>672</v>
      </c>
      <c r="C404" s="35" t="s">
        <v>458</v>
      </c>
      <c r="D404" s="35" t="s">
        <v>302</v>
      </c>
      <c r="E404" s="35" t="s">
        <v>473</v>
      </c>
      <c r="F404" s="207" t="s">
        <v>325</v>
      </c>
      <c r="G404" s="272"/>
    </row>
    <row r="405" spans="1:7" ht="27.75" customHeight="1" hidden="1">
      <c r="A405" s="199" t="s">
        <v>326</v>
      </c>
      <c r="B405" s="35" t="s">
        <v>672</v>
      </c>
      <c r="C405" s="35" t="s">
        <v>458</v>
      </c>
      <c r="D405" s="35" t="s">
        <v>302</v>
      </c>
      <c r="E405" s="35" t="s">
        <v>473</v>
      </c>
      <c r="F405" s="207" t="s">
        <v>412</v>
      </c>
      <c r="G405" s="272"/>
    </row>
    <row r="406" spans="1:7" ht="15.75" customHeight="1">
      <c r="A406" s="199" t="s">
        <v>326</v>
      </c>
      <c r="B406" s="35" t="s">
        <v>672</v>
      </c>
      <c r="C406" s="35" t="s">
        <v>458</v>
      </c>
      <c r="D406" s="35" t="s">
        <v>302</v>
      </c>
      <c r="E406" s="35" t="s">
        <v>473</v>
      </c>
      <c r="F406" s="207" t="s">
        <v>327</v>
      </c>
      <c r="G406" s="272">
        <v>4260.69682</v>
      </c>
    </row>
    <row r="407" spans="1:7" ht="15.75" customHeight="1">
      <c r="A407" s="209" t="s">
        <v>328</v>
      </c>
      <c r="B407" s="35" t="s">
        <v>672</v>
      </c>
      <c r="C407" s="35" t="s">
        <v>458</v>
      </c>
      <c r="D407" s="35" t="s">
        <v>302</v>
      </c>
      <c r="E407" s="35" t="s">
        <v>473</v>
      </c>
      <c r="F407" s="207" t="s">
        <v>329</v>
      </c>
      <c r="G407" s="272">
        <f>G410+G408</f>
        <v>48.35095</v>
      </c>
    </row>
    <row r="408" spans="1:7" ht="15.75">
      <c r="A408" s="204" t="s">
        <v>330</v>
      </c>
      <c r="B408" s="35" t="s">
        <v>672</v>
      </c>
      <c r="C408" s="35" t="s">
        <v>458</v>
      </c>
      <c r="D408" s="35" t="s">
        <v>302</v>
      </c>
      <c r="E408" s="35" t="s">
        <v>473</v>
      </c>
      <c r="F408" s="215" t="s">
        <v>331</v>
      </c>
      <c r="G408" s="272">
        <f>G409</f>
        <v>8.49562</v>
      </c>
    </row>
    <row r="409" spans="1:7" ht="63.75">
      <c r="A409" s="204" t="s">
        <v>332</v>
      </c>
      <c r="B409" s="35" t="s">
        <v>672</v>
      </c>
      <c r="C409" s="35" t="s">
        <v>458</v>
      </c>
      <c r="D409" s="35" t="s">
        <v>302</v>
      </c>
      <c r="E409" s="35" t="s">
        <v>473</v>
      </c>
      <c r="F409" s="215" t="s">
        <v>333</v>
      </c>
      <c r="G409" s="272">
        <v>8.49562</v>
      </c>
    </row>
    <row r="410" spans="1:7" ht="18" customHeight="1">
      <c r="A410" s="204" t="s">
        <v>334</v>
      </c>
      <c r="B410" s="35" t="s">
        <v>672</v>
      </c>
      <c r="C410" s="35" t="s">
        <v>458</v>
      </c>
      <c r="D410" s="35" t="s">
        <v>302</v>
      </c>
      <c r="E410" s="35" t="s">
        <v>473</v>
      </c>
      <c r="F410" s="207" t="s">
        <v>335</v>
      </c>
      <c r="G410" s="272">
        <f>G411+G412</f>
        <v>39.855329999999995</v>
      </c>
    </row>
    <row r="411" spans="1:7" ht="15.75" customHeight="1">
      <c r="A411" s="208" t="s">
        <v>336</v>
      </c>
      <c r="B411" s="35" t="s">
        <v>672</v>
      </c>
      <c r="C411" s="35" t="s">
        <v>458</v>
      </c>
      <c r="D411" s="35" t="s">
        <v>302</v>
      </c>
      <c r="E411" s="35" t="s">
        <v>473</v>
      </c>
      <c r="F411" s="207" t="s">
        <v>337</v>
      </c>
      <c r="G411" s="272">
        <v>5.84</v>
      </c>
    </row>
    <row r="412" spans="1:7" ht="15.75">
      <c r="A412" s="204" t="s">
        <v>338</v>
      </c>
      <c r="B412" s="35" t="s">
        <v>672</v>
      </c>
      <c r="C412" s="35" t="s">
        <v>458</v>
      </c>
      <c r="D412" s="35" t="s">
        <v>302</v>
      </c>
      <c r="E412" s="35" t="s">
        <v>473</v>
      </c>
      <c r="F412" s="207" t="s">
        <v>339</v>
      </c>
      <c r="G412" s="272">
        <v>34.01533</v>
      </c>
    </row>
    <row r="413" spans="1:7" ht="55.5" customHeight="1" hidden="1">
      <c r="A413" s="226" t="s">
        <v>474</v>
      </c>
      <c r="B413" s="35" t="s">
        <v>672</v>
      </c>
      <c r="C413" s="35" t="s">
        <v>458</v>
      </c>
      <c r="D413" s="35" t="s">
        <v>302</v>
      </c>
      <c r="E413" s="35" t="s">
        <v>475</v>
      </c>
      <c r="F413" s="214"/>
      <c r="G413" s="272">
        <f>G414</f>
        <v>0</v>
      </c>
    </row>
    <row r="414" spans="1:7" ht="15.75" hidden="1">
      <c r="A414" s="199" t="s">
        <v>320</v>
      </c>
      <c r="B414" s="35" t="s">
        <v>672</v>
      </c>
      <c r="C414" s="35" t="s">
        <v>458</v>
      </c>
      <c r="D414" s="35" t="s">
        <v>302</v>
      </c>
      <c r="E414" s="35" t="s">
        <v>475</v>
      </c>
      <c r="F414" s="207" t="s">
        <v>321</v>
      </c>
      <c r="G414" s="272">
        <f>G415</f>
        <v>0</v>
      </c>
    </row>
    <row r="415" spans="1:7" ht="15.75" hidden="1">
      <c r="A415" s="199" t="s">
        <v>322</v>
      </c>
      <c r="B415" s="35" t="s">
        <v>672</v>
      </c>
      <c r="C415" s="35" t="s">
        <v>458</v>
      </c>
      <c r="D415" s="35" t="s">
        <v>302</v>
      </c>
      <c r="E415" s="35" t="s">
        <v>475</v>
      </c>
      <c r="F415" s="207" t="s">
        <v>323</v>
      </c>
      <c r="G415" s="272">
        <f>G416+G417+G418</f>
        <v>0</v>
      </c>
    </row>
    <row r="416" spans="1:7" ht="26.25" hidden="1">
      <c r="A416" s="227" t="s">
        <v>466</v>
      </c>
      <c r="B416" s="35" t="s">
        <v>672</v>
      </c>
      <c r="C416" s="35" t="s">
        <v>458</v>
      </c>
      <c r="D416" s="35" t="s">
        <v>302</v>
      </c>
      <c r="E416" s="35" t="s">
        <v>475</v>
      </c>
      <c r="F416" s="207" t="s">
        <v>325</v>
      </c>
      <c r="G416" s="272"/>
    </row>
    <row r="417" spans="1:7" ht="25.5" customHeight="1" hidden="1">
      <c r="A417" s="227" t="s">
        <v>467</v>
      </c>
      <c r="B417" s="35" t="s">
        <v>672</v>
      </c>
      <c r="C417" s="35" t="s">
        <v>458</v>
      </c>
      <c r="D417" s="35" t="s">
        <v>302</v>
      </c>
      <c r="E417" s="35" t="s">
        <v>475</v>
      </c>
      <c r="F417" s="207" t="s">
        <v>412</v>
      </c>
      <c r="G417" s="272"/>
    </row>
    <row r="418" spans="1:7" ht="15.75" hidden="1">
      <c r="A418" s="208" t="s">
        <v>326</v>
      </c>
      <c r="B418" s="35" t="s">
        <v>672</v>
      </c>
      <c r="C418" s="35" t="s">
        <v>458</v>
      </c>
      <c r="D418" s="35" t="s">
        <v>302</v>
      </c>
      <c r="E418" s="35" t="s">
        <v>475</v>
      </c>
      <c r="F418" s="207" t="s">
        <v>327</v>
      </c>
      <c r="G418" s="272"/>
    </row>
    <row r="419" spans="1:7" ht="55.5" customHeight="1" hidden="1">
      <c r="A419" s="226" t="s">
        <v>674</v>
      </c>
      <c r="B419" s="35" t="s">
        <v>672</v>
      </c>
      <c r="C419" s="35" t="s">
        <v>458</v>
      </c>
      <c r="D419" s="35" t="s">
        <v>302</v>
      </c>
      <c r="E419" s="35" t="s">
        <v>477</v>
      </c>
      <c r="F419" s="214"/>
      <c r="G419" s="272">
        <f>G420</f>
        <v>0</v>
      </c>
    </row>
    <row r="420" spans="1:7" ht="15.75" hidden="1">
      <c r="A420" s="209" t="s">
        <v>320</v>
      </c>
      <c r="B420" s="35" t="s">
        <v>672</v>
      </c>
      <c r="C420" s="35" t="s">
        <v>458</v>
      </c>
      <c r="D420" s="35" t="s">
        <v>302</v>
      </c>
      <c r="E420" s="35" t="s">
        <v>477</v>
      </c>
      <c r="F420" s="207" t="s">
        <v>321</v>
      </c>
      <c r="G420" s="272">
        <f>G421</f>
        <v>0</v>
      </c>
    </row>
    <row r="421" spans="1:7" ht="15.75" hidden="1">
      <c r="A421" s="209" t="s">
        <v>369</v>
      </c>
      <c r="B421" s="35" t="s">
        <v>672</v>
      </c>
      <c r="C421" s="35" t="s">
        <v>458</v>
      </c>
      <c r="D421" s="35" t="s">
        <v>302</v>
      </c>
      <c r="E421" s="35" t="s">
        <v>477</v>
      </c>
      <c r="F421" s="207" t="s">
        <v>323</v>
      </c>
      <c r="G421" s="272">
        <f>G424</f>
        <v>0</v>
      </c>
    </row>
    <row r="422" spans="1:7" ht="26.25" hidden="1">
      <c r="A422" s="227" t="s">
        <v>466</v>
      </c>
      <c r="B422" s="35" t="s">
        <v>672</v>
      </c>
      <c r="C422" s="35" t="s">
        <v>458</v>
      </c>
      <c r="D422" s="35" t="s">
        <v>302</v>
      </c>
      <c r="E422" s="35" t="s">
        <v>477</v>
      </c>
      <c r="F422" s="207" t="s">
        <v>325</v>
      </c>
      <c r="G422" s="272"/>
    </row>
    <row r="423" spans="1:7" ht="26.25" hidden="1">
      <c r="A423" s="227" t="s">
        <v>467</v>
      </c>
      <c r="B423" s="35" t="s">
        <v>672</v>
      </c>
      <c r="C423" s="35" t="s">
        <v>458</v>
      </c>
      <c r="D423" s="35" t="s">
        <v>302</v>
      </c>
      <c r="E423" s="35" t="s">
        <v>477</v>
      </c>
      <c r="F423" s="207" t="s">
        <v>412</v>
      </c>
      <c r="G423" s="272"/>
    </row>
    <row r="424" spans="1:7" ht="15.75" hidden="1">
      <c r="A424" s="208" t="s">
        <v>326</v>
      </c>
      <c r="B424" s="35" t="s">
        <v>672</v>
      </c>
      <c r="C424" s="35" t="s">
        <v>458</v>
      </c>
      <c r="D424" s="35" t="s">
        <v>302</v>
      </c>
      <c r="E424" s="35" t="s">
        <v>477</v>
      </c>
      <c r="F424" s="207" t="s">
        <v>327</v>
      </c>
      <c r="G424" s="272"/>
    </row>
    <row r="425" spans="1:7" ht="39">
      <c r="A425" s="197" t="s">
        <v>478</v>
      </c>
      <c r="B425" s="35" t="s">
        <v>673</v>
      </c>
      <c r="C425" s="35" t="s">
        <v>377</v>
      </c>
      <c r="D425" s="35" t="s">
        <v>504</v>
      </c>
      <c r="E425" s="35" t="s">
        <v>479</v>
      </c>
      <c r="F425" s="214"/>
      <c r="G425" s="272">
        <f>G426</f>
        <v>741.11958</v>
      </c>
    </row>
    <row r="426" spans="1:7" ht="26.25">
      <c r="A426" s="227" t="s">
        <v>464</v>
      </c>
      <c r="B426" s="35" t="s">
        <v>673</v>
      </c>
      <c r="C426" s="35" t="s">
        <v>377</v>
      </c>
      <c r="D426" s="35" t="s">
        <v>504</v>
      </c>
      <c r="E426" s="35" t="s">
        <v>479</v>
      </c>
      <c r="F426" s="207" t="s">
        <v>308</v>
      </c>
      <c r="G426" s="272">
        <f>G427</f>
        <v>741.11958</v>
      </c>
    </row>
    <row r="427" spans="1:7" ht="15.75">
      <c r="A427" s="229" t="s">
        <v>465</v>
      </c>
      <c r="B427" s="35" t="s">
        <v>673</v>
      </c>
      <c r="C427" s="35" t="s">
        <v>377</v>
      </c>
      <c r="D427" s="35" t="s">
        <v>504</v>
      </c>
      <c r="E427" s="35" t="s">
        <v>479</v>
      </c>
      <c r="F427" s="207" t="s">
        <v>408</v>
      </c>
      <c r="G427" s="272">
        <f>G429+G428</f>
        <v>741.11958</v>
      </c>
    </row>
    <row r="428" spans="1:7" ht="14.25" customHeight="1">
      <c r="A428" s="209" t="s">
        <v>311</v>
      </c>
      <c r="B428" s="35" t="s">
        <v>672</v>
      </c>
      <c r="C428" s="35" t="s">
        <v>377</v>
      </c>
      <c r="D428" s="35" t="s">
        <v>504</v>
      </c>
      <c r="E428" s="35" t="s">
        <v>479</v>
      </c>
      <c r="F428" s="207" t="s">
        <v>409</v>
      </c>
      <c r="G428" s="272">
        <v>741.11958</v>
      </c>
    </row>
    <row r="429" spans="1:7" ht="15.75" hidden="1">
      <c r="A429" s="231" t="s">
        <v>318</v>
      </c>
      <c r="B429" s="35" t="s">
        <v>673</v>
      </c>
      <c r="C429" s="35" t="s">
        <v>377</v>
      </c>
      <c r="D429" s="35" t="s">
        <v>504</v>
      </c>
      <c r="E429" s="35" t="s">
        <v>479</v>
      </c>
      <c r="F429" s="207" t="s">
        <v>410</v>
      </c>
      <c r="G429" s="272"/>
    </row>
    <row r="430" spans="1:7" ht="15.75">
      <c r="A430" s="197" t="s">
        <v>480</v>
      </c>
      <c r="B430" s="35" t="s">
        <v>672</v>
      </c>
      <c r="C430" s="35" t="s">
        <v>458</v>
      </c>
      <c r="D430" s="35" t="s">
        <v>302</v>
      </c>
      <c r="E430" s="35" t="s">
        <v>481</v>
      </c>
      <c r="F430" s="207"/>
      <c r="G430" s="272">
        <f>G431</f>
        <v>2210.1562</v>
      </c>
    </row>
    <row r="431" spans="1:7" ht="18" customHeight="1">
      <c r="A431" s="226" t="s">
        <v>462</v>
      </c>
      <c r="B431" s="35" t="s">
        <v>672</v>
      </c>
      <c r="C431" s="35" t="s">
        <v>458</v>
      </c>
      <c r="D431" s="35" t="s">
        <v>302</v>
      </c>
      <c r="E431" s="35" t="s">
        <v>482</v>
      </c>
      <c r="F431" s="207"/>
      <c r="G431" s="272">
        <f>G432+G436+G441</f>
        <v>2210.1562</v>
      </c>
    </row>
    <row r="432" spans="1:7" ht="25.5" customHeight="1">
      <c r="A432" s="227" t="s">
        <v>464</v>
      </c>
      <c r="B432" s="35" t="s">
        <v>672</v>
      </c>
      <c r="C432" s="35" t="s">
        <v>458</v>
      </c>
      <c r="D432" s="35" t="s">
        <v>302</v>
      </c>
      <c r="E432" s="35" t="s">
        <v>482</v>
      </c>
      <c r="F432" s="207" t="s">
        <v>308</v>
      </c>
      <c r="G432" s="272">
        <f>G433</f>
        <v>1927.9746599999999</v>
      </c>
    </row>
    <row r="433" spans="1:7" ht="18" customHeight="1">
      <c r="A433" s="229" t="s">
        <v>465</v>
      </c>
      <c r="B433" s="35" t="s">
        <v>672</v>
      </c>
      <c r="C433" s="35" t="s">
        <v>458</v>
      </c>
      <c r="D433" s="35" t="s">
        <v>302</v>
      </c>
      <c r="E433" s="35" t="s">
        <v>482</v>
      </c>
      <c r="F433" s="207" t="s">
        <v>408</v>
      </c>
      <c r="G433" s="272">
        <f>G434+G435</f>
        <v>1927.9746599999999</v>
      </c>
    </row>
    <row r="434" spans="1:7" ht="18" customHeight="1">
      <c r="A434" s="209" t="s">
        <v>311</v>
      </c>
      <c r="B434" s="35" t="s">
        <v>672</v>
      </c>
      <c r="C434" s="35" t="s">
        <v>458</v>
      </c>
      <c r="D434" s="35" t="s">
        <v>302</v>
      </c>
      <c r="E434" s="35" t="s">
        <v>482</v>
      </c>
      <c r="F434" s="207" t="s">
        <v>409</v>
      </c>
      <c r="G434" s="272">
        <v>1923.37466</v>
      </c>
    </row>
    <row r="435" spans="1:7" ht="15.75">
      <c r="A435" s="209" t="s">
        <v>318</v>
      </c>
      <c r="B435" s="35" t="s">
        <v>672</v>
      </c>
      <c r="C435" s="35" t="s">
        <v>458</v>
      </c>
      <c r="D435" s="35" t="s">
        <v>302</v>
      </c>
      <c r="E435" s="35" t="s">
        <v>482</v>
      </c>
      <c r="F435" s="207" t="s">
        <v>410</v>
      </c>
      <c r="G435" s="272">
        <v>4.6</v>
      </c>
    </row>
    <row r="436" spans="1:7" ht="18" customHeight="1">
      <c r="A436" s="209" t="s">
        <v>320</v>
      </c>
      <c r="B436" s="35" t="s">
        <v>672</v>
      </c>
      <c r="C436" s="35" t="s">
        <v>458</v>
      </c>
      <c r="D436" s="35" t="s">
        <v>302</v>
      </c>
      <c r="E436" s="35" t="s">
        <v>482</v>
      </c>
      <c r="F436" s="207" t="s">
        <v>321</v>
      </c>
      <c r="G436" s="272">
        <f>G437</f>
        <v>262.95297</v>
      </c>
    </row>
    <row r="437" spans="1:7" ht="18" customHeight="1">
      <c r="A437" s="209" t="s">
        <v>369</v>
      </c>
      <c r="B437" s="35" t="s">
        <v>672</v>
      </c>
      <c r="C437" s="35" t="s">
        <v>458</v>
      </c>
      <c r="D437" s="35" t="s">
        <v>302</v>
      </c>
      <c r="E437" s="35" t="s">
        <v>482</v>
      </c>
      <c r="F437" s="207" t="s">
        <v>323</v>
      </c>
      <c r="G437" s="272">
        <f>G438+G439+G440</f>
        <v>262.95297</v>
      </c>
    </row>
    <row r="438" spans="1:7" ht="27.75" customHeight="1" hidden="1">
      <c r="A438" s="227" t="s">
        <v>466</v>
      </c>
      <c r="B438" s="35" t="s">
        <v>672</v>
      </c>
      <c r="C438" s="35" t="s">
        <v>458</v>
      </c>
      <c r="D438" s="35" t="s">
        <v>302</v>
      </c>
      <c r="E438" s="35" t="s">
        <v>482</v>
      </c>
      <c r="F438" s="207" t="s">
        <v>325</v>
      </c>
      <c r="G438" s="272"/>
    </row>
    <row r="439" spans="1:7" ht="26.25" hidden="1">
      <c r="A439" s="227" t="s">
        <v>467</v>
      </c>
      <c r="B439" s="35" t="s">
        <v>672</v>
      </c>
      <c r="C439" s="35" t="s">
        <v>458</v>
      </c>
      <c r="D439" s="35" t="s">
        <v>302</v>
      </c>
      <c r="E439" s="35" t="s">
        <v>482</v>
      </c>
      <c r="F439" s="207" t="s">
        <v>412</v>
      </c>
      <c r="G439" s="272"/>
    </row>
    <row r="440" spans="1:7" ht="18" customHeight="1">
      <c r="A440" s="208" t="s">
        <v>326</v>
      </c>
      <c r="B440" s="35" t="s">
        <v>672</v>
      </c>
      <c r="C440" s="35" t="s">
        <v>458</v>
      </c>
      <c r="D440" s="35" t="s">
        <v>302</v>
      </c>
      <c r="E440" s="35" t="s">
        <v>482</v>
      </c>
      <c r="F440" s="207" t="s">
        <v>327</v>
      </c>
      <c r="G440" s="272">
        <v>262.95297</v>
      </c>
    </row>
    <row r="441" spans="1:7" ht="18" customHeight="1">
      <c r="A441" s="209" t="s">
        <v>328</v>
      </c>
      <c r="B441" s="35" t="s">
        <v>672</v>
      </c>
      <c r="C441" s="35" t="s">
        <v>458</v>
      </c>
      <c r="D441" s="35" t="s">
        <v>302</v>
      </c>
      <c r="E441" s="35" t="s">
        <v>482</v>
      </c>
      <c r="F441" s="207" t="s">
        <v>329</v>
      </c>
      <c r="G441" s="272">
        <f>G444+G442</f>
        <v>19.22857</v>
      </c>
    </row>
    <row r="442" spans="1:7" ht="15.75">
      <c r="A442" s="204" t="s">
        <v>330</v>
      </c>
      <c r="B442" s="35" t="s">
        <v>672</v>
      </c>
      <c r="C442" s="35" t="s">
        <v>458</v>
      </c>
      <c r="D442" s="35" t="s">
        <v>302</v>
      </c>
      <c r="E442" s="35" t="s">
        <v>482</v>
      </c>
      <c r="F442" s="215" t="s">
        <v>331</v>
      </c>
      <c r="G442" s="272">
        <f>G443</f>
        <v>0.1</v>
      </c>
    </row>
    <row r="443" spans="1:7" ht="63.75">
      <c r="A443" s="204" t="s">
        <v>332</v>
      </c>
      <c r="B443" s="35" t="s">
        <v>672</v>
      </c>
      <c r="C443" s="35" t="s">
        <v>458</v>
      </c>
      <c r="D443" s="35" t="s">
        <v>302</v>
      </c>
      <c r="E443" s="35" t="s">
        <v>482</v>
      </c>
      <c r="F443" s="215" t="s">
        <v>333</v>
      </c>
      <c r="G443" s="272">
        <v>0.1</v>
      </c>
    </row>
    <row r="444" spans="1:7" ht="15.75" customHeight="1">
      <c r="A444" s="204" t="s">
        <v>334</v>
      </c>
      <c r="B444" s="35" t="s">
        <v>672</v>
      </c>
      <c r="C444" s="35" t="s">
        <v>458</v>
      </c>
      <c r="D444" s="35" t="s">
        <v>302</v>
      </c>
      <c r="E444" s="35" t="s">
        <v>482</v>
      </c>
      <c r="F444" s="207" t="s">
        <v>335</v>
      </c>
      <c r="G444" s="272">
        <f>G445+G446</f>
        <v>19.12857</v>
      </c>
    </row>
    <row r="445" spans="1:7" ht="17.25" customHeight="1">
      <c r="A445" s="208" t="s">
        <v>336</v>
      </c>
      <c r="B445" s="35" t="s">
        <v>672</v>
      </c>
      <c r="C445" s="35" t="s">
        <v>458</v>
      </c>
      <c r="D445" s="35" t="s">
        <v>302</v>
      </c>
      <c r="E445" s="35" t="s">
        <v>482</v>
      </c>
      <c r="F445" s="207" t="s">
        <v>337</v>
      </c>
      <c r="G445" s="272">
        <v>1.122</v>
      </c>
    </row>
    <row r="446" spans="1:7" ht="18" customHeight="1">
      <c r="A446" s="204" t="s">
        <v>338</v>
      </c>
      <c r="B446" s="35" t="s">
        <v>672</v>
      </c>
      <c r="C446" s="35" t="s">
        <v>458</v>
      </c>
      <c r="D446" s="35" t="s">
        <v>302</v>
      </c>
      <c r="E446" s="35" t="s">
        <v>482</v>
      </c>
      <c r="F446" s="207" t="s">
        <v>339</v>
      </c>
      <c r="G446" s="272">
        <v>18.00657</v>
      </c>
    </row>
    <row r="447" spans="1:7" ht="15.75" hidden="1">
      <c r="A447" s="197" t="s">
        <v>483</v>
      </c>
      <c r="B447" s="35" t="s">
        <v>672</v>
      </c>
      <c r="C447" s="35" t="s">
        <v>458</v>
      </c>
      <c r="D447" s="35" t="s">
        <v>302</v>
      </c>
      <c r="E447" s="35" t="s">
        <v>484</v>
      </c>
      <c r="F447" s="214"/>
      <c r="G447" s="272">
        <f>G448</f>
        <v>0</v>
      </c>
    </row>
    <row r="448" spans="1:7" ht="15.75" hidden="1">
      <c r="A448" s="197" t="s">
        <v>485</v>
      </c>
      <c r="B448" s="35" t="s">
        <v>672</v>
      </c>
      <c r="C448" s="35" t="s">
        <v>458</v>
      </c>
      <c r="D448" s="35" t="s">
        <v>302</v>
      </c>
      <c r="E448" s="35" t="s">
        <v>486</v>
      </c>
      <c r="F448" s="214"/>
      <c r="G448" s="272">
        <f>G449</f>
        <v>0</v>
      </c>
    </row>
    <row r="449" spans="1:7" ht="15.75" hidden="1">
      <c r="A449" s="209" t="s">
        <v>320</v>
      </c>
      <c r="B449" s="35" t="s">
        <v>672</v>
      </c>
      <c r="C449" s="35" t="s">
        <v>458</v>
      </c>
      <c r="D449" s="35" t="s">
        <v>302</v>
      </c>
      <c r="E449" s="35" t="s">
        <v>486</v>
      </c>
      <c r="F449" s="214" t="s">
        <v>321</v>
      </c>
      <c r="G449" s="272">
        <f>G450</f>
        <v>0</v>
      </c>
    </row>
    <row r="450" spans="1:7" ht="15.75" hidden="1">
      <c r="A450" s="209" t="s">
        <v>369</v>
      </c>
      <c r="B450" s="35" t="s">
        <v>672</v>
      </c>
      <c r="C450" s="35" t="s">
        <v>458</v>
      </c>
      <c r="D450" s="35" t="s">
        <v>302</v>
      </c>
      <c r="E450" s="35" t="s">
        <v>486</v>
      </c>
      <c r="F450" s="214" t="s">
        <v>323</v>
      </c>
      <c r="G450" s="272">
        <f>G451+G452</f>
        <v>0</v>
      </c>
    </row>
    <row r="451" spans="1:7" ht="26.25" hidden="1">
      <c r="A451" s="227" t="s">
        <v>467</v>
      </c>
      <c r="B451" s="35" t="s">
        <v>672</v>
      </c>
      <c r="C451" s="35" t="s">
        <v>458</v>
      </c>
      <c r="D451" s="35" t="s">
        <v>302</v>
      </c>
      <c r="E451" s="35" t="s">
        <v>486</v>
      </c>
      <c r="F451" s="214" t="s">
        <v>412</v>
      </c>
      <c r="G451" s="272"/>
    </row>
    <row r="452" spans="1:7" ht="15.75" hidden="1">
      <c r="A452" s="208" t="s">
        <v>326</v>
      </c>
      <c r="B452" s="35" t="s">
        <v>672</v>
      </c>
      <c r="C452" s="35" t="s">
        <v>458</v>
      </c>
      <c r="D452" s="35" t="s">
        <v>302</v>
      </c>
      <c r="E452" s="35" t="s">
        <v>486</v>
      </c>
      <c r="F452" s="214" t="s">
        <v>327</v>
      </c>
      <c r="G452" s="272"/>
    </row>
    <row r="453" spans="1:7" ht="15.75" hidden="1">
      <c r="A453" s="197" t="s">
        <v>487</v>
      </c>
      <c r="B453" s="35" t="s">
        <v>672</v>
      </c>
      <c r="C453" s="35" t="s">
        <v>458</v>
      </c>
      <c r="D453" s="35" t="s">
        <v>302</v>
      </c>
      <c r="E453" s="35" t="s">
        <v>488</v>
      </c>
      <c r="F453" s="214"/>
      <c r="G453" s="272">
        <f>G454</f>
        <v>0</v>
      </c>
    </row>
    <row r="454" spans="1:7" ht="8.25" customHeight="1" hidden="1">
      <c r="A454" s="197" t="s">
        <v>489</v>
      </c>
      <c r="B454" s="35" t="s">
        <v>672</v>
      </c>
      <c r="C454" s="35" t="s">
        <v>458</v>
      </c>
      <c r="D454" s="35" t="s">
        <v>302</v>
      </c>
      <c r="E454" s="35" t="s">
        <v>490</v>
      </c>
      <c r="F454" s="214"/>
      <c r="G454" s="272">
        <f>G455</f>
        <v>0</v>
      </c>
    </row>
    <row r="455" spans="1:7" ht="26.25" hidden="1">
      <c r="A455" s="227" t="s">
        <v>464</v>
      </c>
      <c r="B455" s="35" t="s">
        <v>672</v>
      </c>
      <c r="C455" s="35" t="s">
        <v>458</v>
      </c>
      <c r="D455" s="35" t="s">
        <v>302</v>
      </c>
      <c r="E455" s="35" t="s">
        <v>490</v>
      </c>
      <c r="F455" s="207" t="s">
        <v>308</v>
      </c>
      <c r="G455" s="272">
        <f>G456</f>
        <v>0</v>
      </c>
    </row>
    <row r="456" spans="1:7" ht="15.75" hidden="1">
      <c r="A456" s="229" t="s">
        <v>465</v>
      </c>
      <c r="B456" s="35" t="s">
        <v>672</v>
      </c>
      <c r="C456" s="35" t="s">
        <v>458</v>
      </c>
      <c r="D456" s="35" t="s">
        <v>302</v>
      </c>
      <c r="E456" s="35" t="s">
        <v>490</v>
      </c>
      <c r="F456" s="207" t="s">
        <v>408</v>
      </c>
      <c r="G456" s="272">
        <f>G457</f>
        <v>0</v>
      </c>
    </row>
    <row r="457" spans="1:7" ht="15.75" hidden="1">
      <c r="A457" s="209" t="s">
        <v>311</v>
      </c>
      <c r="B457" s="35" t="s">
        <v>672</v>
      </c>
      <c r="C457" s="35" t="s">
        <v>458</v>
      </c>
      <c r="D457" s="35" t="s">
        <v>302</v>
      </c>
      <c r="E457" s="35" t="s">
        <v>490</v>
      </c>
      <c r="F457" s="207" t="s">
        <v>409</v>
      </c>
      <c r="G457" s="272"/>
    </row>
    <row r="458" spans="1:7" ht="15.75" hidden="1">
      <c r="A458" s="197" t="s">
        <v>347</v>
      </c>
      <c r="B458" s="35" t="s">
        <v>672</v>
      </c>
      <c r="C458" s="35" t="s">
        <v>458</v>
      </c>
      <c r="D458" s="35" t="s">
        <v>302</v>
      </c>
      <c r="E458" s="35" t="s">
        <v>349</v>
      </c>
      <c r="F458" s="214"/>
      <c r="G458" s="272">
        <f>G459</f>
        <v>0</v>
      </c>
    </row>
    <row r="459" spans="1:7" ht="51.75" hidden="1">
      <c r="A459" s="197" t="s">
        <v>491</v>
      </c>
      <c r="B459" s="35" t="s">
        <v>672</v>
      </c>
      <c r="C459" s="35" t="s">
        <v>458</v>
      </c>
      <c r="D459" s="35" t="s">
        <v>302</v>
      </c>
      <c r="E459" s="35" t="s">
        <v>492</v>
      </c>
      <c r="F459" s="214"/>
      <c r="G459" s="272">
        <f>G460</f>
        <v>0</v>
      </c>
    </row>
    <row r="460" spans="1:7" ht="26.25" hidden="1">
      <c r="A460" s="232" t="s">
        <v>493</v>
      </c>
      <c r="B460" s="35" t="s">
        <v>672</v>
      </c>
      <c r="C460" s="35" t="s">
        <v>458</v>
      </c>
      <c r="D460" s="35" t="s">
        <v>302</v>
      </c>
      <c r="E460" s="35" t="s">
        <v>494</v>
      </c>
      <c r="F460" s="214"/>
      <c r="G460" s="272">
        <f>G461</f>
        <v>0</v>
      </c>
    </row>
    <row r="461" spans="1:7" ht="26.25" hidden="1">
      <c r="A461" s="227" t="s">
        <v>464</v>
      </c>
      <c r="B461" s="35" t="s">
        <v>672</v>
      </c>
      <c r="C461" s="35" t="s">
        <v>458</v>
      </c>
      <c r="D461" s="35" t="s">
        <v>302</v>
      </c>
      <c r="E461" s="35" t="s">
        <v>494</v>
      </c>
      <c r="F461" s="214" t="s">
        <v>308</v>
      </c>
      <c r="G461" s="272">
        <f>G462</f>
        <v>0</v>
      </c>
    </row>
    <row r="462" spans="1:7" ht="15.75" hidden="1">
      <c r="A462" s="229" t="s">
        <v>465</v>
      </c>
      <c r="B462" s="35"/>
      <c r="C462" s="35"/>
      <c r="D462" s="35"/>
      <c r="E462" s="35"/>
      <c r="F462" s="214" t="s">
        <v>408</v>
      </c>
      <c r="G462" s="272">
        <f>G463</f>
        <v>0</v>
      </c>
    </row>
    <row r="463" spans="1:7" ht="15.75" hidden="1">
      <c r="A463" s="231" t="s">
        <v>318</v>
      </c>
      <c r="B463" s="35" t="s">
        <v>672</v>
      </c>
      <c r="C463" s="35" t="s">
        <v>458</v>
      </c>
      <c r="D463" s="35" t="s">
        <v>302</v>
      </c>
      <c r="E463" s="35" t="s">
        <v>494</v>
      </c>
      <c r="F463" s="214" t="s">
        <v>410</v>
      </c>
      <c r="G463" s="272"/>
    </row>
    <row r="464" spans="1:7" ht="15.75" hidden="1">
      <c r="A464" s="209" t="s">
        <v>318</v>
      </c>
      <c r="B464" s="35" t="s">
        <v>672</v>
      </c>
      <c r="C464" s="35" t="s">
        <v>458</v>
      </c>
      <c r="D464" s="35" t="s">
        <v>302</v>
      </c>
      <c r="E464" s="35" t="s">
        <v>490</v>
      </c>
      <c r="F464" s="207" t="s">
        <v>410</v>
      </c>
      <c r="G464" s="272"/>
    </row>
    <row r="465" spans="1:7" ht="39" hidden="1">
      <c r="A465" s="197" t="s">
        <v>675</v>
      </c>
      <c r="B465" s="35" t="s">
        <v>673</v>
      </c>
      <c r="C465" s="35" t="s">
        <v>377</v>
      </c>
      <c r="D465" s="35" t="s">
        <v>504</v>
      </c>
      <c r="E465" s="35" t="s">
        <v>666</v>
      </c>
      <c r="F465" s="214"/>
      <c r="G465" s="272"/>
    </row>
    <row r="466" spans="1:7" ht="15.75" hidden="1">
      <c r="A466" s="197" t="s">
        <v>495</v>
      </c>
      <c r="B466" s="35" t="s">
        <v>673</v>
      </c>
      <c r="C466" s="35" t="s">
        <v>377</v>
      </c>
      <c r="D466" s="35" t="s">
        <v>504</v>
      </c>
      <c r="E466" s="35" t="s">
        <v>496</v>
      </c>
      <c r="F466" s="214"/>
      <c r="G466" s="272">
        <f>G467</f>
        <v>0</v>
      </c>
    </row>
    <row r="467" spans="1:7" ht="15.75" hidden="1">
      <c r="A467" s="197" t="s">
        <v>676</v>
      </c>
      <c r="B467" s="35" t="s">
        <v>673</v>
      </c>
      <c r="C467" s="35" t="s">
        <v>377</v>
      </c>
      <c r="D467" s="35" t="s">
        <v>504</v>
      </c>
      <c r="E467" s="35" t="s">
        <v>677</v>
      </c>
      <c r="F467" s="214"/>
      <c r="G467" s="272">
        <f>G468+G469</f>
        <v>0</v>
      </c>
    </row>
    <row r="468" spans="1:7" ht="9.75" customHeight="1" hidden="1">
      <c r="A468" s="229" t="s">
        <v>678</v>
      </c>
      <c r="B468" s="35" t="s">
        <v>673</v>
      </c>
      <c r="C468" s="35" t="s">
        <v>377</v>
      </c>
      <c r="D468" s="35" t="s">
        <v>504</v>
      </c>
      <c r="E468" s="35" t="s">
        <v>679</v>
      </c>
      <c r="F468" s="214"/>
      <c r="G468" s="272"/>
    </row>
    <row r="469" spans="1:7" ht="26.25" hidden="1">
      <c r="A469" s="197" t="s">
        <v>497</v>
      </c>
      <c r="B469" s="35" t="s">
        <v>673</v>
      </c>
      <c r="C469" s="35" t="s">
        <v>377</v>
      </c>
      <c r="D469" s="35" t="s">
        <v>504</v>
      </c>
      <c r="E469" s="35" t="s">
        <v>498</v>
      </c>
      <c r="F469" s="214"/>
      <c r="G469" s="272">
        <f>G470+G471+G477</f>
        <v>0</v>
      </c>
    </row>
    <row r="470" spans="1:7" ht="26.25" hidden="1">
      <c r="A470" s="197" t="s">
        <v>499</v>
      </c>
      <c r="B470" s="35" t="s">
        <v>673</v>
      </c>
      <c r="C470" s="35" t="s">
        <v>377</v>
      </c>
      <c r="D470" s="35" t="s">
        <v>504</v>
      </c>
      <c r="E470" s="35" t="s">
        <v>500</v>
      </c>
      <c r="F470" s="214"/>
      <c r="G470" s="272"/>
    </row>
    <row r="471" spans="1:7" ht="26.25" hidden="1">
      <c r="A471" s="234" t="s">
        <v>501</v>
      </c>
      <c r="B471" s="35" t="s">
        <v>673</v>
      </c>
      <c r="C471" s="35" t="s">
        <v>377</v>
      </c>
      <c r="D471" s="35" t="s">
        <v>504</v>
      </c>
      <c r="E471" s="35" t="s">
        <v>502</v>
      </c>
      <c r="F471" s="214"/>
      <c r="G471" s="272">
        <f>G472</f>
        <v>0</v>
      </c>
    </row>
    <row r="472" spans="1:7" ht="15.75" hidden="1">
      <c r="A472" s="209" t="s">
        <v>320</v>
      </c>
      <c r="B472" s="35" t="s">
        <v>673</v>
      </c>
      <c r="C472" s="35" t="s">
        <v>377</v>
      </c>
      <c r="D472" s="35" t="s">
        <v>504</v>
      </c>
      <c r="E472" s="35" t="s">
        <v>502</v>
      </c>
      <c r="F472" s="207" t="s">
        <v>321</v>
      </c>
      <c r="G472" s="272">
        <f>G473</f>
        <v>0</v>
      </c>
    </row>
    <row r="473" spans="1:7" ht="15.75" hidden="1">
      <c r="A473" s="209" t="s">
        <v>369</v>
      </c>
      <c r="B473" s="35" t="s">
        <v>673</v>
      </c>
      <c r="C473" s="35" t="s">
        <v>377</v>
      </c>
      <c r="D473" s="35" t="s">
        <v>504</v>
      </c>
      <c r="E473" s="35" t="s">
        <v>502</v>
      </c>
      <c r="F473" s="207" t="s">
        <v>323</v>
      </c>
      <c r="G473" s="272">
        <f>G474+G475+G476</f>
        <v>0</v>
      </c>
    </row>
    <row r="474" spans="1:7" ht="26.25" hidden="1">
      <c r="A474" s="227" t="s">
        <v>466</v>
      </c>
      <c r="B474" s="35" t="s">
        <v>673</v>
      </c>
      <c r="C474" s="35" t="s">
        <v>377</v>
      </c>
      <c r="D474" s="35" t="s">
        <v>504</v>
      </c>
      <c r="E474" s="35" t="s">
        <v>502</v>
      </c>
      <c r="F474" s="207" t="s">
        <v>325</v>
      </c>
      <c r="G474" s="272"/>
    </row>
    <row r="475" spans="1:7" ht="26.25" hidden="1">
      <c r="A475" s="227" t="s">
        <v>467</v>
      </c>
      <c r="B475" s="35" t="s">
        <v>673</v>
      </c>
      <c r="C475" s="35" t="s">
        <v>377</v>
      </c>
      <c r="D475" s="35" t="s">
        <v>504</v>
      </c>
      <c r="E475" s="35" t="s">
        <v>502</v>
      </c>
      <c r="F475" s="207" t="s">
        <v>412</v>
      </c>
      <c r="G475" s="272"/>
    </row>
    <row r="476" spans="1:7" ht="15.75" hidden="1">
      <c r="A476" s="208" t="s">
        <v>326</v>
      </c>
      <c r="B476" s="35" t="s">
        <v>673</v>
      </c>
      <c r="C476" s="35" t="s">
        <v>377</v>
      </c>
      <c r="D476" s="35" t="s">
        <v>504</v>
      </c>
      <c r="E476" s="35" t="s">
        <v>502</v>
      </c>
      <c r="F476" s="207" t="s">
        <v>327</v>
      </c>
      <c r="G476" s="272"/>
    </row>
    <row r="477" spans="1:7" ht="51.75" hidden="1">
      <c r="A477" s="234" t="s">
        <v>503</v>
      </c>
      <c r="B477" s="35" t="s">
        <v>673</v>
      </c>
      <c r="C477" s="35" t="s">
        <v>377</v>
      </c>
      <c r="D477" s="35" t="s">
        <v>504</v>
      </c>
      <c r="E477" s="35" t="s">
        <v>505</v>
      </c>
      <c r="F477" s="214"/>
      <c r="G477" s="272">
        <f>G478</f>
        <v>0</v>
      </c>
    </row>
    <row r="478" spans="1:7" ht="15.75" hidden="1">
      <c r="A478" s="209" t="s">
        <v>320</v>
      </c>
      <c r="B478" s="35" t="s">
        <v>673</v>
      </c>
      <c r="C478" s="35" t="s">
        <v>377</v>
      </c>
      <c r="D478" s="35" t="s">
        <v>504</v>
      </c>
      <c r="E478" s="35" t="s">
        <v>505</v>
      </c>
      <c r="F478" s="207" t="s">
        <v>321</v>
      </c>
      <c r="G478" s="272">
        <f>G479</f>
        <v>0</v>
      </c>
    </row>
    <row r="479" spans="1:7" ht="15.75" hidden="1">
      <c r="A479" s="208" t="s">
        <v>326</v>
      </c>
      <c r="B479" s="35" t="s">
        <v>673</v>
      </c>
      <c r="C479" s="35" t="s">
        <v>377</v>
      </c>
      <c r="D479" s="35" t="s">
        <v>504</v>
      </c>
      <c r="E479" s="35" t="s">
        <v>505</v>
      </c>
      <c r="F479" s="207" t="s">
        <v>327</v>
      </c>
      <c r="G479" s="272"/>
    </row>
    <row r="480" spans="1:7" ht="15.75">
      <c r="A480" s="235" t="s">
        <v>506</v>
      </c>
      <c r="B480" s="216" t="s">
        <v>673</v>
      </c>
      <c r="C480" s="35" t="s">
        <v>377</v>
      </c>
      <c r="D480" s="35" t="s">
        <v>504</v>
      </c>
      <c r="E480" s="200" t="s">
        <v>507</v>
      </c>
      <c r="F480" s="214"/>
      <c r="G480" s="272">
        <f>G481</f>
        <v>27533.45195</v>
      </c>
    </row>
    <row r="481" spans="1:7" ht="41.25" customHeight="1">
      <c r="A481" s="204" t="s">
        <v>508</v>
      </c>
      <c r="B481" s="216" t="s">
        <v>673</v>
      </c>
      <c r="C481" s="35" t="s">
        <v>377</v>
      </c>
      <c r="D481" s="35" t="s">
        <v>504</v>
      </c>
      <c r="E481" s="200" t="s">
        <v>509</v>
      </c>
      <c r="F481" s="207"/>
      <c r="G481" s="272">
        <f>G482+G486</f>
        <v>27533.45195</v>
      </c>
    </row>
    <row r="482" spans="1:7" ht="26.25">
      <c r="A482" s="227" t="s">
        <v>464</v>
      </c>
      <c r="B482" s="216" t="s">
        <v>673</v>
      </c>
      <c r="C482" s="35" t="s">
        <v>377</v>
      </c>
      <c r="D482" s="35" t="s">
        <v>504</v>
      </c>
      <c r="E482" s="200" t="s">
        <v>509</v>
      </c>
      <c r="F482" s="207" t="s">
        <v>308</v>
      </c>
      <c r="G482" s="272">
        <f>G483</f>
        <v>26919.2515</v>
      </c>
    </row>
    <row r="483" spans="1:7" ht="15.75">
      <c r="A483" s="229" t="s">
        <v>465</v>
      </c>
      <c r="B483" s="216" t="s">
        <v>673</v>
      </c>
      <c r="C483" s="35" t="s">
        <v>377</v>
      </c>
      <c r="D483" s="35" t="s">
        <v>504</v>
      </c>
      <c r="E483" s="200" t="s">
        <v>509</v>
      </c>
      <c r="F483" s="207" t="s">
        <v>408</v>
      </c>
      <c r="G483" s="272">
        <f>G484+G485</f>
        <v>26919.2515</v>
      </c>
    </row>
    <row r="484" spans="1:7" ht="15.75">
      <c r="A484" s="209" t="s">
        <v>311</v>
      </c>
      <c r="B484" s="216" t="s">
        <v>673</v>
      </c>
      <c r="C484" s="35" t="s">
        <v>377</v>
      </c>
      <c r="D484" s="35" t="s">
        <v>504</v>
      </c>
      <c r="E484" s="200" t="s">
        <v>509</v>
      </c>
      <c r="F484" s="207" t="s">
        <v>409</v>
      </c>
      <c r="G484" s="272">
        <v>26840.2515</v>
      </c>
    </row>
    <row r="485" spans="1:7" ht="15.75">
      <c r="A485" s="209" t="s">
        <v>318</v>
      </c>
      <c r="B485" s="216" t="s">
        <v>673</v>
      </c>
      <c r="C485" s="35" t="s">
        <v>377</v>
      </c>
      <c r="D485" s="35" t="s">
        <v>504</v>
      </c>
      <c r="E485" s="200" t="s">
        <v>509</v>
      </c>
      <c r="F485" s="207" t="s">
        <v>410</v>
      </c>
      <c r="G485" s="272">
        <v>79</v>
      </c>
    </row>
    <row r="486" spans="1:7" ht="15.75">
      <c r="A486" s="209" t="s">
        <v>320</v>
      </c>
      <c r="B486" s="216" t="s">
        <v>673</v>
      </c>
      <c r="C486" s="35" t="s">
        <v>377</v>
      </c>
      <c r="D486" s="35" t="s">
        <v>504</v>
      </c>
      <c r="E486" s="200" t="s">
        <v>509</v>
      </c>
      <c r="F486" s="207" t="s">
        <v>321</v>
      </c>
      <c r="G486" s="272">
        <f>G487</f>
        <v>614.20045</v>
      </c>
    </row>
    <row r="487" spans="1:7" ht="15.75">
      <c r="A487" s="209" t="s">
        <v>369</v>
      </c>
      <c r="B487" s="216" t="s">
        <v>673</v>
      </c>
      <c r="C487" s="35" t="s">
        <v>377</v>
      </c>
      <c r="D487" s="35" t="s">
        <v>504</v>
      </c>
      <c r="E487" s="200" t="s">
        <v>509</v>
      </c>
      <c r="F487" s="207" t="s">
        <v>323</v>
      </c>
      <c r="G487" s="272">
        <f>G488+G489</f>
        <v>614.20045</v>
      </c>
    </row>
    <row r="488" spans="1:7" ht="26.25">
      <c r="A488" s="227" t="s">
        <v>466</v>
      </c>
      <c r="B488" s="216" t="s">
        <v>673</v>
      </c>
      <c r="C488" s="35" t="s">
        <v>377</v>
      </c>
      <c r="D488" s="35" t="s">
        <v>504</v>
      </c>
      <c r="E488" s="200" t="s">
        <v>509</v>
      </c>
      <c r="F488" s="207" t="s">
        <v>325</v>
      </c>
      <c r="G488" s="272">
        <v>142.58</v>
      </c>
    </row>
    <row r="489" spans="1:7" ht="15.75">
      <c r="A489" s="208" t="s">
        <v>326</v>
      </c>
      <c r="B489" s="216" t="s">
        <v>673</v>
      </c>
      <c r="C489" s="35" t="s">
        <v>377</v>
      </c>
      <c r="D489" s="35" t="s">
        <v>504</v>
      </c>
      <c r="E489" s="200" t="s">
        <v>509</v>
      </c>
      <c r="F489" s="207" t="s">
        <v>327</v>
      </c>
      <c r="G489" s="272">
        <v>471.62045</v>
      </c>
    </row>
    <row r="490" spans="1:7" ht="15.75">
      <c r="A490" s="197" t="s">
        <v>365</v>
      </c>
      <c r="B490" s="216" t="s">
        <v>673</v>
      </c>
      <c r="C490" s="35" t="s">
        <v>377</v>
      </c>
      <c r="D490" s="35" t="s">
        <v>504</v>
      </c>
      <c r="E490" s="200" t="s">
        <v>366</v>
      </c>
      <c r="F490" s="207"/>
      <c r="G490" s="272">
        <f>G491+G495</f>
        <v>52.7</v>
      </c>
    </row>
    <row r="491" spans="1:7" ht="26.25" hidden="1">
      <c r="A491" s="208" t="s">
        <v>367</v>
      </c>
      <c r="B491" s="216" t="s">
        <v>673</v>
      </c>
      <c r="C491" s="35" t="s">
        <v>377</v>
      </c>
      <c r="D491" s="35" t="s">
        <v>504</v>
      </c>
      <c r="E491" s="200" t="s">
        <v>368</v>
      </c>
      <c r="F491" s="207"/>
      <c r="G491" s="272">
        <f>G492</f>
        <v>0</v>
      </c>
    </row>
    <row r="492" spans="1:7" ht="15.75" hidden="1">
      <c r="A492" s="209" t="s">
        <v>320</v>
      </c>
      <c r="B492" s="216" t="s">
        <v>673</v>
      </c>
      <c r="C492" s="35" t="s">
        <v>377</v>
      </c>
      <c r="D492" s="35" t="s">
        <v>504</v>
      </c>
      <c r="E492" s="200" t="s">
        <v>368</v>
      </c>
      <c r="F492" s="207" t="s">
        <v>321</v>
      </c>
      <c r="G492" s="272">
        <f>G493</f>
        <v>0</v>
      </c>
    </row>
    <row r="493" spans="1:7" ht="15.75" hidden="1">
      <c r="A493" s="209" t="s">
        <v>369</v>
      </c>
      <c r="B493" s="216" t="s">
        <v>673</v>
      </c>
      <c r="C493" s="35" t="s">
        <v>377</v>
      </c>
      <c r="D493" s="35" t="s">
        <v>504</v>
      </c>
      <c r="E493" s="200" t="s">
        <v>368</v>
      </c>
      <c r="F493" s="207" t="s">
        <v>323</v>
      </c>
      <c r="G493" s="272">
        <f>G494</f>
        <v>0</v>
      </c>
    </row>
    <row r="494" spans="1:7" ht="15.75" hidden="1">
      <c r="A494" s="208" t="s">
        <v>326</v>
      </c>
      <c r="B494" s="216" t="s">
        <v>673</v>
      </c>
      <c r="C494" s="35" t="s">
        <v>377</v>
      </c>
      <c r="D494" s="35" t="s">
        <v>504</v>
      </c>
      <c r="E494" s="200" t="s">
        <v>368</v>
      </c>
      <c r="F494" s="207" t="s">
        <v>327</v>
      </c>
      <c r="G494" s="272"/>
    </row>
    <row r="495" spans="1:7" ht="26.25">
      <c r="A495" s="208" t="s">
        <v>510</v>
      </c>
      <c r="B495" s="216" t="s">
        <v>673</v>
      </c>
      <c r="C495" s="35" t="s">
        <v>377</v>
      </c>
      <c r="D495" s="35" t="s">
        <v>504</v>
      </c>
      <c r="E495" s="200" t="s">
        <v>511</v>
      </c>
      <c r="F495" s="207"/>
      <c r="G495" s="272">
        <f>G496</f>
        <v>52.7</v>
      </c>
    </row>
    <row r="496" spans="1:7" ht="15.75">
      <c r="A496" s="209" t="s">
        <v>320</v>
      </c>
      <c r="B496" s="216" t="s">
        <v>673</v>
      </c>
      <c r="C496" s="35" t="s">
        <v>377</v>
      </c>
      <c r="D496" s="35" t="s">
        <v>504</v>
      </c>
      <c r="E496" s="200" t="s">
        <v>511</v>
      </c>
      <c r="F496" s="207" t="s">
        <v>321</v>
      </c>
      <c r="G496" s="272">
        <f>G497</f>
        <v>52.7</v>
      </c>
    </row>
    <row r="497" spans="1:7" ht="15.75">
      <c r="A497" s="209" t="s">
        <v>369</v>
      </c>
      <c r="B497" s="216" t="s">
        <v>673</v>
      </c>
      <c r="C497" s="35" t="s">
        <v>377</v>
      </c>
      <c r="D497" s="35" t="s">
        <v>504</v>
      </c>
      <c r="E497" s="200" t="s">
        <v>511</v>
      </c>
      <c r="F497" s="207" t="s">
        <v>323</v>
      </c>
      <c r="G497" s="272">
        <f>G498</f>
        <v>52.7</v>
      </c>
    </row>
    <row r="498" spans="1:7" ht="15.75">
      <c r="A498" s="208" t="s">
        <v>326</v>
      </c>
      <c r="B498" s="216" t="s">
        <v>673</v>
      </c>
      <c r="C498" s="35" t="s">
        <v>377</v>
      </c>
      <c r="D498" s="35" t="s">
        <v>504</v>
      </c>
      <c r="E498" s="200" t="s">
        <v>511</v>
      </c>
      <c r="F498" s="207" t="s">
        <v>327</v>
      </c>
      <c r="G498" s="272">
        <v>52.7</v>
      </c>
    </row>
    <row r="499" spans="1:7" s="195" customFormat="1" ht="15.75">
      <c r="A499" s="213" t="s">
        <v>512</v>
      </c>
      <c r="B499" s="193" t="s">
        <v>673</v>
      </c>
      <c r="C499" s="193" t="s">
        <v>458</v>
      </c>
      <c r="D499" s="193" t="s">
        <v>458</v>
      </c>
      <c r="E499" s="193"/>
      <c r="F499" s="224"/>
      <c r="G499" s="270">
        <f>G504+G521+G526</f>
        <v>52.02825</v>
      </c>
    </row>
    <row r="500" spans="1:7" ht="15.75" hidden="1">
      <c r="A500" s="204" t="s">
        <v>347</v>
      </c>
      <c r="B500" s="35" t="s">
        <v>673</v>
      </c>
      <c r="C500" s="35" t="s">
        <v>458</v>
      </c>
      <c r="D500" s="35" t="s">
        <v>458</v>
      </c>
      <c r="E500" s="35" t="s">
        <v>349</v>
      </c>
      <c r="F500" s="214"/>
      <c r="G500" s="272"/>
    </row>
    <row r="501" spans="1:7" ht="12" customHeight="1" hidden="1">
      <c r="A501" s="204" t="s">
        <v>680</v>
      </c>
      <c r="B501" s="35" t="s">
        <v>673</v>
      </c>
      <c r="C501" s="35" t="s">
        <v>458</v>
      </c>
      <c r="D501" s="35" t="s">
        <v>458</v>
      </c>
      <c r="E501" s="35" t="s">
        <v>492</v>
      </c>
      <c r="F501" s="214"/>
      <c r="G501" s="272"/>
    </row>
    <row r="502" spans="1:7" ht="26.25" hidden="1">
      <c r="A502" s="197" t="s">
        <v>681</v>
      </c>
      <c r="B502" s="35" t="s">
        <v>673</v>
      </c>
      <c r="C502" s="35" t="s">
        <v>458</v>
      </c>
      <c r="D502" s="35" t="s">
        <v>458</v>
      </c>
      <c r="E502" s="35" t="s">
        <v>682</v>
      </c>
      <c r="F502" s="214"/>
      <c r="G502" s="272"/>
    </row>
    <row r="503" spans="1:7" ht="15.75" hidden="1">
      <c r="A503" s="197"/>
      <c r="B503" s="35"/>
      <c r="C503" s="35"/>
      <c r="D503" s="35"/>
      <c r="E503" s="35"/>
      <c r="F503" s="214"/>
      <c r="G503" s="272"/>
    </row>
    <row r="504" spans="1:7" ht="14.25" customHeight="1">
      <c r="A504" s="197" t="s">
        <v>513</v>
      </c>
      <c r="B504" s="35" t="s">
        <v>673</v>
      </c>
      <c r="C504" s="35" t="s">
        <v>458</v>
      </c>
      <c r="D504" s="35" t="s">
        <v>458</v>
      </c>
      <c r="E504" s="35" t="s">
        <v>514</v>
      </c>
      <c r="F504" s="214"/>
      <c r="G504" s="272">
        <f>G505</f>
        <v>52.02825</v>
      </c>
    </row>
    <row r="505" spans="1:7" ht="17.25" customHeight="1">
      <c r="A505" s="226" t="s">
        <v>462</v>
      </c>
      <c r="B505" s="35" t="s">
        <v>673</v>
      </c>
      <c r="C505" s="35" t="s">
        <v>458</v>
      </c>
      <c r="D505" s="35" t="s">
        <v>458</v>
      </c>
      <c r="E505" s="35" t="s">
        <v>515</v>
      </c>
      <c r="F505" s="214"/>
      <c r="G505" s="272">
        <f>G506+G510+G515</f>
        <v>52.02825</v>
      </c>
    </row>
    <row r="506" spans="1:7" ht="28.5" customHeight="1">
      <c r="A506" s="227" t="s">
        <v>464</v>
      </c>
      <c r="B506" s="35" t="s">
        <v>673</v>
      </c>
      <c r="C506" s="35" t="s">
        <v>458</v>
      </c>
      <c r="D506" s="35" t="s">
        <v>458</v>
      </c>
      <c r="E506" s="35" t="s">
        <v>515</v>
      </c>
      <c r="F506" s="207" t="s">
        <v>308</v>
      </c>
      <c r="G506" s="272">
        <f>G507</f>
        <v>45.42825</v>
      </c>
    </row>
    <row r="507" spans="1:7" ht="17.25" customHeight="1">
      <c r="A507" s="229" t="s">
        <v>465</v>
      </c>
      <c r="B507" s="35" t="s">
        <v>673</v>
      </c>
      <c r="C507" s="35" t="s">
        <v>458</v>
      </c>
      <c r="D507" s="35" t="s">
        <v>458</v>
      </c>
      <c r="E507" s="35" t="s">
        <v>515</v>
      </c>
      <c r="F507" s="207" t="s">
        <v>408</v>
      </c>
      <c r="G507" s="272">
        <f>G508+G509</f>
        <v>45.42825</v>
      </c>
    </row>
    <row r="508" spans="1:7" ht="17.25" customHeight="1">
      <c r="A508" s="209" t="s">
        <v>311</v>
      </c>
      <c r="B508" s="35" t="s">
        <v>673</v>
      </c>
      <c r="C508" s="35" t="s">
        <v>458</v>
      </c>
      <c r="D508" s="35" t="s">
        <v>458</v>
      </c>
      <c r="E508" s="35" t="s">
        <v>515</v>
      </c>
      <c r="F508" s="207" t="s">
        <v>409</v>
      </c>
      <c r="G508" s="272">
        <v>45.42825</v>
      </c>
    </row>
    <row r="509" spans="1:7" ht="17.25" customHeight="1" hidden="1">
      <c r="A509" s="209" t="s">
        <v>318</v>
      </c>
      <c r="B509" s="35" t="s">
        <v>673</v>
      </c>
      <c r="C509" s="35" t="s">
        <v>458</v>
      </c>
      <c r="D509" s="35" t="s">
        <v>458</v>
      </c>
      <c r="E509" s="35" t="s">
        <v>515</v>
      </c>
      <c r="F509" s="207" t="s">
        <v>410</v>
      </c>
      <c r="G509" s="272"/>
    </row>
    <row r="510" spans="1:7" ht="17.25" customHeight="1">
      <c r="A510" s="209" t="s">
        <v>320</v>
      </c>
      <c r="B510" s="35" t="s">
        <v>673</v>
      </c>
      <c r="C510" s="35" t="s">
        <v>458</v>
      </c>
      <c r="D510" s="35" t="s">
        <v>458</v>
      </c>
      <c r="E510" s="35" t="s">
        <v>515</v>
      </c>
      <c r="F510" s="207" t="s">
        <v>321</v>
      </c>
      <c r="G510" s="272">
        <f>G511</f>
        <v>6.6</v>
      </c>
    </row>
    <row r="511" spans="1:7" ht="16.5" customHeight="1">
      <c r="A511" s="209" t="s">
        <v>369</v>
      </c>
      <c r="B511" s="35" t="s">
        <v>673</v>
      </c>
      <c r="C511" s="35" t="s">
        <v>458</v>
      </c>
      <c r="D511" s="35" t="s">
        <v>458</v>
      </c>
      <c r="E511" s="35" t="s">
        <v>515</v>
      </c>
      <c r="F511" s="207" t="s">
        <v>323</v>
      </c>
      <c r="G511" s="272">
        <f>G512+G513+G514</f>
        <v>6.6</v>
      </c>
    </row>
    <row r="512" spans="1:7" ht="26.25" customHeight="1" hidden="1">
      <c r="A512" s="227" t="s">
        <v>466</v>
      </c>
      <c r="B512" s="35" t="s">
        <v>673</v>
      </c>
      <c r="C512" s="35" t="s">
        <v>458</v>
      </c>
      <c r="D512" s="35" t="s">
        <v>458</v>
      </c>
      <c r="E512" s="35" t="s">
        <v>515</v>
      </c>
      <c r="F512" s="207" t="s">
        <v>325</v>
      </c>
      <c r="G512" s="272"/>
    </row>
    <row r="513" spans="1:7" ht="30" customHeight="1" hidden="1">
      <c r="A513" s="227" t="s">
        <v>467</v>
      </c>
      <c r="B513" s="35" t="s">
        <v>673</v>
      </c>
      <c r="C513" s="35" t="s">
        <v>458</v>
      </c>
      <c r="D513" s="35" t="s">
        <v>458</v>
      </c>
      <c r="E513" s="35" t="s">
        <v>515</v>
      </c>
      <c r="F513" s="207" t="s">
        <v>412</v>
      </c>
      <c r="G513" s="272"/>
    </row>
    <row r="514" spans="1:7" ht="15.75">
      <c r="A514" s="208" t="s">
        <v>326</v>
      </c>
      <c r="B514" s="35" t="s">
        <v>673</v>
      </c>
      <c r="C514" s="35" t="s">
        <v>458</v>
      </c>
      <c r="D514" s="35" t="s">
        <v>458</v>
      </c>
      <c r="E514" s="35" t="s">
        <v>515</v>
      </c>
      <c r="F514" s="207" t="s">
        <v>327</v>
      </c>
      <c r="G514" s="272">
        <v>6.6</v>
      </c>
    </row>
    <row r="515" spans="1:7" ht="15.75" hidden="1">
      <c r="A515" s="209" t="s">
        <v>328</v>
      </c>
      <c r="B515" s="35" t="s">
        <v>673</v>
      </c>
      <c r="C515" s="35" t="s">
        <v>458</v>
      </c>
      <c r="D515" s="35" t="s">
        <v>458</v>
      </c>
      <c r="E515" s="35" t="s">
        <v>515</v>
      </c>
      <c r="F515" s="207" t="s">
        <v>329</v>
      </c>
      <c r="G515" s="272">
        <f>G518+G516</f>
        <v>0</v>
      </c>
    </row>
    <row r="516" spans="1:7" ht="15.75" hidden="1">
      <c r="A516" s="204" t="s">
        <v>330</v>
      </c>
      <c r="B516" s="35" t="s">
        <v>672</v>
      </c>
      <c r="C516" s="35" t="s">
        <v>458</v>
      </c>
      <c r="D516" s="35" t="s">
        <v>458</v>
      </c>
      <c r="E516" s="35" t="s">
        <v>515</v>
      </c>
      <c r="F516" s="215" t="s">
        <v>331</v>
      </c>
      <c r="G516" s="272">
        <f>G517</f>
        <v>0</v>
      </c>
    </row>
    <row r="517" spans="1:7" ht="63.75" hidden="1">
      <c r="A517" s="204" t="s">
        <v>332</v>
      </c>
      <c r="B517" s="35" t="s">
        <v>672</v>
      </c>
      <c r="C517" s="35" t="s">
        <v>458</v>
      </c>
      <c r="D517" s="35" t="s">
        <v>458</v>
      </c>
      <c r="E517" s="35" t="s">
        <v>515</v>
      </c>
      <c r="F517" s="215" t="s">
        <v>333</v>
      </c>
      <c r="G517" s="272"/>
    </row>
    <row r="518" spans="1:7" ht="15" customHeight="1" hidden="1">
      <c r="A518" s="204" t="s">
        <v>334</v>
      </c>
      <c r="B518" s="35" t="s">
        <v>673</v>
      </c>
      <c r="C518" s="35" t="s">
        <v>458</v>
      </c>
      <c r="D518" s="35" t="s">
        <v>458</v>
      </c>
      <c r="E518" s="35" t="s">
        <v>515</v>
      </c>
      <c r="F518" s="207" t="s">
        <v>335</v>
      </c>
      <c r="G518" s="272">
        <f>G519+G520</f>
        <v>0</v>
      </c>
    </row>
    <row r="519" spans="1:7" ht="0.75" customHeight="1" hidden="1">
      <c r="A519" s="208" t="s">
        <v>336</v>
      </c>
      <c r="B519" s="35" t="s">
        <v>673</v>
      </c>
      <c r="C519" s="35" t="s">
        <v>458</v>
      </c>
      <c r="D519" s="35" t="s">
        <v>458</v>
      </c>
      <c r="E519" s="35" t="s">
        <v>515</v>
      </c>
      <c r="F519" s="207" t="s">
        <v>337</v>
      </c>
      <c r="G519" s="272"/>
    </row>
    <row r="520" spans="1:7" ht="14.25" customHeight="1" hidden="1">
      <c r="A520" s="204" t="s">
        <v>338</v>
      </c>
      <c r="B520" s="35" t="s">
        <v>673</v>
      </c>
      <c r="C520" s="35" t="s">
        <v>458</v>
      </c>
      <c r="D520" s="35" t="s">
        <v>458</v>
      </c>
      <c r="E520" s="35" t="s">
        <v>515</v>
      </c>
      <c r="F520" s="207" t="s">
        <v>339</v>
      </c>
      <c r="G520" s="272"/>
    </row>
    <row r="521" spans="1:7" ht="15.75" hidden="1">
      <c r="A521" s="197" t="s">
        <v>516</v>
      </c>
      <c r="B521" s="35" t="s">
        <v>673</v>
      </c>
      <c r="C521" s="35" t="s">
        <v>458</v>
      </c>
      <c r="D521" s="35" t="s">
        <v>458</v>
      </c>
      <c r="E521" s="35" t="s">
        <v>496</v>
      </c>
      <c r="F521" s="214"/>
      <c r="G521" s="272">
        <f>G522</f>
        <v>0</v>
      </c>
    </row>
    <row r="522" spans="1:7" ht="25.5" hidden="1">
      <c r="A522" s="204" t="s">
        <v>517</v>
      </c>
      <c r="B522" s="35" t="s">
        <v>673</v>
      </c>
      <c r="C522" s="35" t="s">
        <v>458</v>
      </c>
      <c r="D522" s="35" t="s">
        <v>458</v>
      </c>
      <c r="E522" s="35" t="s">
        <v>518</v>
      </c>
      <c r="F522" s="214"/>
      <c r="G522" s="272">
        <f>G523</f>
        <v>0</v>
      </c>
    </row>
    <row r="523" spans="1:7" ht="15.75" hidden="1">
      <c r="A523" s="209" t="s">
        <v>320</v>
      </c>
      <c r="B523" s="35" t="s">
        <v>673</v>
      </c>
      <c r="C523" s="35" t="s">
        <v>458</v>
      </c>
      <c r="D523" s="35" t="s">
        <v>458</v>
      </c>
      <c r="E523" s="35" t="s">
        <v>518</v>
      </c>
      <c r="F523" s="214" t="s">
        <v>321</v>
      </c>
      <c r="G523" s="272">
        <f>G524</f>
        <v>0</v>
      </c>
    </row>
    <row r="524" spans="1:7" ht="15.75" hidden="1">
      <c r="A524" s="209" t="s">
        <v>369</v>
      </c>
      <c r="B524" s="35" t="s">
        <v>673</v>
      </c>
      <c r="C524" s="35" t="s">
        <v>458</v>
      </c>
      <c r="D524" s="35" t="s">
        <v>458</v>
      </c>
      <c r="E524" s="35" t="s">
        <v>518</v>
      </c>
      <c r="F524" s="214" t="s">
        <v>323</v>
      </c>
      <c r="G524" s="272">
        <f>G525</f>
        <v>0</v>
      </c>
    </row>
    <row r="525" spans="1:7" ht="15.75" hidden="1">
      <c r="A525" s="208" t="s">
        <v>326</v>
      </c>
      <c r="B525" s="35" t="s">
        <v>673</v>
      </c>
      <c r="C525" s="35" t="s">
        <v>458</v>
      </c>
      <c r="D525" s="35" t="s">
        <v>458</v>
      </c>
      <c r="E525" s="35" t="s">
        <v>518</v>
      </c>
      <c r="F525" s="214" t="s">
        <v>327</v>
      </c>
      <c r="G525" s="272"/>
    </row>
    <row r="526" spans="1:7" ht="15.75" hidden="1">
      <c r="A526" s="197" t="s">
        <v>365</v>
      </c>
      <c r="B526" s="35" t="s">
        <v>673</v>
      </c>
      <c r="C526" s="35" t="s">
        <v>458</v>
      </c>
      <c r="D526" s="35" t="s">
        <v>458</v>
      </c>
      <c r="E526" s="219">
        <v>7950000</v>
      </c>
      <c r="F526" s="220"/>
      <c r="G526" s="272">
        <f>G528+G531</f>
        <v>0</v>
      </c>
    </row>
    <row r="527" spans="1:7" s="237" customFormat="1" ht="18.75" customHeight="1" hidden="1">
      <c r="A527" s="204" t="s">
        <v>525</v>
      </c>
      <c r="B527" s="35" t="s">
        <v>650</v>
      </c>
      <c r="C527" s="35" t="s">
        <v>458</v>
      </c>
      <c r="D527" s="35" t="s">
        <v>458</v>
      </c>
      <c r="E527" s="219" t="s">
        <v>526</v>
      </c>
      <c r="F527" s="220"/>
      <c r="G527" s="272">
        <f>G528</f>
        <v>0</v>
      </c>
    </row>
    <row r="528" spans="1:7" ht="15.75" hidden="1">
      <c r="A528" s="209" t="s">
        <v>320</v>
      </c>
      <c r="B528" s="35" t="s">
        <v>673</v>
      </c>
      <c r="C528" s="35" t="s">
        <v>458</v>
      </c>
      <c r="D528" s="35" t="s">
        <v>458</v>
      </c>
      <c r="E528" s="219" t="s">
        <v>526</v>
      </c>
      <c r="F528" s="221" t="s">
        <v>321</v>
      </c>
      <c r="G528" s="272">
        <f>G529</f>
        <v>0</v>
      </c>
    </row>
    <row r="529" spans="1:7" ht="15.75" hidden="1">
      <c r="A529" s="209" t="s">
        <v>369</v>
      </c>
      <c r="B529" s="35" t="s">
        <v>673</v>
      </c>
      <c r="C529" s="35" t="s">
        <v>458</v>
      </c>
      <c r="D529" s="35" t="s">
        <v>458</v>
      </c>
      <c r="E529" s="219" t="s">
        <v>526</v>
      </c>
      <c r="F529" s="221" t="s">
        <v>323</v>
      </c>
      <c r="G529" s="272">
        <f>G530</f>
        <v>0</v>
      </c>
    </row>
    <row r="530" spans="1:7" ht="15.75" hidden="1">
      <c r="A530" s="208" t="s">
        <v>326</v>
      </c>
      <c r="B530" s="35" t="s">
        <v>673</v>
      </c>
      <c r="C530" s="35" t="s">
        <v>458</v>
      </c>
      <c r="D530" s="35" t="s">
        <v>458</v>
      </c>
      <c r="E530" s="219" t="s">
        <v>526</v>
      </c>
      <c r="F530" s="221" t="s">
        <v>327</v>
      </c>
      <c r="G530" s="272"/>
    </row>
    <row r="531" spans="1:7" ht="28.5" customHeight="1" hidden="1">
      <c r="A531" s="208" t="s">
        <v>367</v>
      </c>
      <c r="B531" s="216" t="s">
        <v>673</v>
      </c>
      <c r="C531" s="35" t="s">
        <v>458</v>
      </c>
      <c r="D531" s="35" t="s">
        <v>458</v>
      </c>
      <c r="E531" s="200" t="s">
        <v>368</v>
      </c>
      <c r="F531" s="207"/>
      <c r="G531" s="272">
        <f>G532</f>
        <v>0</v>
      </c>
    </row>
    <row r="532" spans="1:7" ht="15.75" hidden="1">
      <c r="A532" s="209" t="s">
        <v>320</v>
      </c>
      <c r="B532" s="216" t="s">
        <v>673</v>
      </c>
      <c r="C532" s="35" t="s">
        <v>458</v>
      </c>
      <c r="D532" s="35" t="s">
        <v>458</v>
      </c>
      <c r="E532" s="200" t="s">
        <v>368</v>
      </c>
      <c r="F532" s="207" t="s">
        <v>321</v>
      </c>
      <c r="G532" s="272">
        <f>G533</f>
        <v>0</v>
      </c>
    </row>
    <row r="533" spans="1:7" ht="15.75" hidden="1">
      <c r="A533" s="209" t="s">
        <v>369</v>
      </c>
      <c r="B533" s="216" t="s">
        <v>673</v>
      </c>
      <c r="C533" s="35" t="s">
        <v>458</v>
      </c>
      <c r="D533" s="35" t="s">
        <v>458</v>
      </c>
      <c r="E533" s="200" t="s">
        <v>368</v>
      </c>
      <c r="F533" s="207" t="s">
        <v>323</v>
      </c>
      <c r="G533" s="272">
        <f>G534</f>
        <v>0</v>
      </c>
    </row>
    <row r="534" spans="1:7" ht="15.75" hidden="1">
      <c r="A534" s="208" t="s">
        <v>326</v>
      </c>
      <c r="B534" s="216" t="s">
        <v>673</v>
      </c>
      <c r="C534" s="35" t="s">
        <v>458</v>
      </c>
      <c r="D534" s="35" t="s">
        <v>458</v>
      </c>
      <c r="E534" s="200" t="s">
        <v>368</v>
      </c>
      <c r="F534" s="207" t="s">
        <v>327</v>
      </c>
      <c r="G534" s="272"/>
    </row>
    <row r="535" spans="1:7" s="195" customFormat="1" ht="19.5" customHeight="1">
      <c r="A535" s="213" t="s">
        <v>529</v>
      </c>
      <c r="B535" s="193" t="s">
        <v>672</v>
      </c>
      <c r="C535" s="193" t="s">
        <v>458</v>
      </c>
      <c r="D535" s="193" t="s">
        <v>530</v>
      </c>
      <c r="E535" s="193"/>
      <c r="F535" s="224"/>
      <c r="G535" s="270">
        <f>G544+G561+G536</f>
        <v>27262.38239</v>
      </c>
    </row>
    <row r="536" spans="1:7" s="195" customFormat="1" ht="26.25">
      <c r="A536" s="197" t="s">
        <v>531</v>
      </c>
      <c r="B536" s="35" t="s">
        <v>673</v>
      </c>
      <c r="C536" s="35" t="s">
        <v>377</v>
      </c>
      <c r="D536" s="35" t="s">
        <v>546</v>
      </c>
      <c r="E536" s="35" t="s">
        <v>532</v>
      </c>
      <c r="F536" s="224"/>
      <c r="G536" s="272">
        <f>G537</f>
        <v>25671.592</v>
      </c>
    </row>
    <row r="537" spans="1:7" s="195" customFormat="1" ht="45" customHeight="1">
      <c r="A537" s="197" t="s">
        <v>533</v>
      </c>
      <c r="B537" s="35" t="s">
        <v>673</v>
      </c>
      <c r="C537" s="35" t="s">
        <v>377</v>
      </c>
      <c r="D537" s="35" t="s">
        <v>546</v>
      </c>
      <c r="E537" s="35" t="s">
        <v>534</v>
      </c>
      <c r="F537" s="224"/>
      <c r="G537" s="272">
        <f>G538</f>
        <v>25671.592</v>
      </c>
    </row>
    <row r="538" spans="1:7" s="195" customFormat="1" ht="26.25">
      <c r="A538" s="197" t="s">
        <v>535</v>
      </c>
      <c r="B538" s="35" t="s">
        <v>673</v>
      </c>
      <c r="C538" s="35" t="s">
        <v>377</v>
      </c>
      <c r="D538" s="35" t="s">
        <v>546</v>
      </c>
      <c r="E538" s="35" t="s">
        <v>536</v>
      </c>
      <c r="F538" s="224"/>
      <c r="G538" s="272">
        <f>G539</f>
        <v>25671.592</v>
      </c>
    </row>
    <row r="539" spans="1:7" s="195" customFormat="1" ht="15.75">
      <c r="A539" s="197" t="s">
        <v>537</v>
      </c>
      <c r="B539" s="35" t="s">
        <v>673</v>
      </c>
      <c r="C539" s="35" t="s">
        <v>377</v>
      </c>
      <c r="D539" s="35" t="s">
        <v>546</v>
      </c>
      <c r="E539" s="35" t="s">
        <v>536</v>
      </c>
      <c r="F539" s="214" t="s">
        <v>538</v>
      </c>
      <c r="G539" s="272">
        <f>G540</f>
        <v>25671.592</v>
      </c>
    </row>
    <row r="540" spans="1:7" s="195" customFormat="1" ht="27.75" customHeight="1">
      <c r="A540" s="197" t="s">
        <v>539</v>
      </c>
      <c r="B540" s="35" t="s">
        <v>673</v>
      </c>
      <c r="C540" s="35" t="s">
        <v>377</v>
      </c>
      <c r="D540" s="35" t="s">
        <v>546</v>
      </c>
      <c r="E540" s="35" t="s">
        <v>536</v>
      </c>
      <c r="F540" s="214" t="s">
        <v>540</v>
      </c>
      <c r="G540" s="272">
        <f>G541</f>
        <v>25671.592</v>
      </c>
    </row>
    <row r="541" spans="1:7" s="195" customFormat="1" ht="25.5" customHeight="1">
      <c r="A541" s="197" t="s">
        <v>541</v>
      </c>
      <c r="B541" s="35" t="s">
        <v>673</v>
      </c>
      <c r="C541" s="35" t="s">
        <v>377</v>
      </c>
      <c r="D541" s="35" t="s">
        <v>546</v>
      </c>
      <c r="E541" s="35" t="s">
        <v>536</v>
      </c>
      <c r="F541" s="214" t="s">
        <v>542</v>
      </c>
      <c r="G541" s="272">
        <v>25671.592</v>
      </c>
    </row>
    <row r="542" spans="1:7" ht="15.75" hidden="1">
      <c r="A542" s="197" t="s">
        <v>483</v>
      </c>
      <c r="B542" s="35" t="s">
        <v>673</v>
      </c>
      <c r="C542" s="35" t="s">
        <v>377</v>
      </c>
      <c r="D542" s="35" t="s">
        <v>546</v>
      </c>
      <c r="E542" s="35" t="s">
        <v>484</v>
      </c>
      <c r="F542" s="214"/>
      <c r="G542" s="272">
        <f>G543</f>
        <v>0</v>
      </c>
    </row>
    <row r="543" spans="1:7" ht="15.75" hidden="1">
      <c r="A543" s="197" t="s">
        <v>683</v>
      </c>
      <c r="B543" s="35" t="s">
        <v>673</v>
      </c>
      <c r="C543" s="35" t="s">
        <v>377</v>
      </c>
      <c r="D543" s="35" t="s">
        <v>546</v>
      </c>
      <c r="E543" s="35" t="s">
        <v>684</v>
      </c>
      <c r="F543" s="214"/>
      <c r="G543" s="272"/>
    </row>
    <row r="544" spans="1:7" ht="54" customHeight="1">
      <c r="A544" s="204" t="s">
        <v>543</v>
      </c>
      <c r="B544" s="35" t="s">
        <v>672</v>
      </c>
      <c r="C544" s="35" t="s">
        <v>458</v>
      </c>
      <c r="D544" s="35" t="s">
        <v>530</v>
      </c>
      <c r="E544" s="35" t="s">
        <v>544</v>
      </c>
      <c r="F544" s="214"/>
      <c r="G544" s="272">
        <f>G545</f>
        <v>1572.41539</v>
      </c>
    </row>
    <row r="545" spans="1:7" ht="26.25">
      <c r="A545" s="226" t="s">
        <v>462</v>
      </c>
      <c r="B545" s="35" t="s">
        <v>672</v>
      </c>
      <c r="C545" s="35" t="s">
        <v>458</v>
      </c>
      <c r="D545" s="35" t="s">
        <v>530</v>
      </c>
      <c r="E545" s="35" t="s">
        <v>545</v>
      </c>
      <c r="F545" s="214"/>
      <c r="G545" s="272">
        <f>G546+G550+G555</f>
        <v>1572.41539</v>
      </c>
    </row>
    <row r="546" spans="1:7" ht="26.25">
      <c r="A546" s="227" t="s">
        <v>464</v>
      </c>
      <c r="B546" s="35" t="s">
        <v>672</v>
      </c>
      <c r="C546" s="35" t="s">
        <v>458</v>
      </c>
      <c r="D546" s="35" t="s">
        <v>530</v>
      </c>
      <c r="E546" s="35" t="s">
        <v>545</v>
      </c>
      <c r="F546" s="207" t="s">
        <v>308</v>
      </c>
      <c r="G546" s="272">
        <f>G547</f>
        <v>1274.59792</v>
      </c>
    </row>
    <row r="547" spans="1:7" ht="15.75">
      <c r="A547" s="229" t="s">
        <v>465</v>
      </c>
      <c r="B547" s="35" t="s">
        <v>672</v>
      </c>
      <c r="C547" s="35" t="s">
        <v>458</v>
      </c>
      <c r="D547" s="35" t="s">
        <v>530</v>
      </c>
      <c r="E547" s="35" t="s">
        <v>545</v>
      </c>
      <c r="F547" s="207" t="s">
        <v>408</v>
      </c>
      <c r="G547" s="272">
        <f>G548+G549</f>
        <v>1274.59792</v>
      </c>
    </row>
    <row r="548" spans="1:7" ht="15.75">
      <c r="A548" s="209" t="s">
        <v>311</v>
      </c>
      <c r="B548" s="35" t="s">
        <v>672</v>
      </c>
      <c r="C548" s="35" t="s">
        <v>458</v>
      </c>
      <c r="D548" s="35" t="s">
        <v>530</v>
      </c>
      <c r="E548" s="35" t="s">
        <v>545</v>
      </c>
      <c r="F548" s="207" t="s">
        <v>409</v>
      </c>
      <c r="G548" s="272">
        <v>1269.49792</v>
      </c>
    </row>
    <row r="549" spans="1:7" ht="15.75">
      <c r="A549" s="209" t="s">
        <v>318</v>
      </c>
      <c r="B549" s="35" t="s">
        <v>672</v>
      </c>
      <c r="C549" s="35" t="s">
        <v>458</v>
      </c>
      <c r="D549" s="35" t="s">
        <v>530</v>
      </c>
      <c r="E549" s="35" t="s">
        <v>545</v>
      </c>
      <c r="F549" s="207" t="s">
        <v>410</v>
      </c>
      <c r="G549" s="272">
        <v>5.1</v>
      </c>
    </row>
    <row r="550" spans="1:7" ht="16.5" customHeight="1">
      <c r="A550" s="209" t="s">
        <v>320</v>
      </c>
      <c r="B550" s="35" t="s">
        <v>672</v>
      </c>
      <c r="C550" s="35" t="s">
        <v>458</v>
      </c>
      <c r="D550" s="35" t="s">
        <v>530</v>
      </c>
      <c r="E550" s="35" t="s">
        <v>545</v>
      </c>
      <c r="F550" s="207" t="s">
        <v>321</v>
      </c>
      <c r="G550" s="272">
        <f>G551</f>
        <v>273.0137</v>
      </c>
    </row>
    <row r="551" spans="1:7" ht="16.5" customHeight="1">
      <c r="A551" s="209" t="s">
        <v>369</v>
      </c>
      <c r="B551" s="35" t="s">
        <v>672</v>
      </c>
      <c r="C551" s="35" t="s">
        <v>458</v>
      </c>
      <c r="D551" s="35" t="s">
        <v>530</v>
      </c>
      <c r="E551" s="35" t="s">
        <v>545</v>
      </c>
      <c r="F551" s="207" t="s">
        <v>323</v>
      </c>
      <c r="G551" s="272">
        <f>G552+G553+G554</f>
        <v>273.0137</v>
      </c>
    </row>
    <row r="552" spans="1:7" ht="27" customHeight="1">
      <c r="A552" s="227" t="s">
        <v>466</v>
      </c>
      <c r="B552" s="35" t="s">
        <v>672</v>
      </c>
      <c r="C552" s="35" t="s">
        <v>458</v>
      </c>
      <c r="D552" s="35" t="s">
        <v>530</v>
      </c>
      <c r="E552" s="35" t="s">
        <v>545</v>
      </c>
      <c r="F552" s="207" t="s">
        <v>325</v>
      </c>
      <c r="G552" s="272">
        <v>64.94415</v>
      </c>
    </row>
    <row r="553" spans="1:7" ht="26.25" hidden="1">
      <c r="A553" s="227" t="s">
        <v>467</v>
      </c>
      <c r="B553" s="35" t="s">
        <v>672</v>
      </c>
      <c r="C553" s="35" t="s">
        <v>458</v>
      </c>
      <c r="D553" s="35" t="s">
        <v>530</v>
      </c>
      <c r="E553" s="35" t="s">
        <v>545</v>
      </c>
      <c r="F553" s="207" t="s">
        <v>412</v>
      </c>
      <c r="G553" s="272"/>
    </row>
    <row r="554" spans="1:7" ht="16.5" customHeight="1">
      <c r="A554" s="208" t="s">
        <v>326</v>
      </c>
      <c r="B554" s="35" t="s">
        <v>672</v>
      </c>
      <c r="C554" s="35" t="s">
        <v>458</v>
      </c>
      <c r="D554" s="35" t="s">
        <v>530</v>
      </c>
      <c r="E554" s="35" t="s">
        <v>545</v>
      </c>
      <c r="F554" s="207" t="s">
        <v>327</v>
      </c>
      <c r="G554" s="272">
        <v>208.06955</v>
      </c>
    </row>
    <row r="555" spans="1:7" ht="15.75" customHeight="1">
      <c r="A555" s="209" t="s">
        <v>328</v>
      </c>
      <c r="B555" s="35" t="s">
        <v>672</v>
      </c>
      <c r="C555" s="35" t="s">
        <v>458</v>
      </c>
      <c r="D555" s="35" t="s">
        <v>530</v>
      </c>
      <c r="E555" s="35" t="s">
        <v>545</v>
      </c>
      <c r="F555" s="207" t="s">
        <v>329</v>
      </c>
      <c r="G555" s="272">
        <f>G558+G556</f>
        <v>24.80377</v>
      </c>
    </row>
    <row r="556" spans="1:7" ht="15.75">
      <c r="A556" s="204" t="s">
        <v>330</v>
      </c>
      <c r="B556" s="35" t="s">
        <v>672</v>
      </c>
      <c r="C556" s="35" t="s">
        <v>458</v>
      </c>
      <c r="D556" s="35" t="s">
        <v>530</v>
      </c>
      <c r="E556" s="35" t="s">
        <v>545</v>
      </c>
      <c r="F556" s="215" t="s">
        <v>331</v>
      </c>
      <c r="G556" s="272">
        <f>G557</f>
        <v>0.3</v>
      </c>
    </row>
    <row r="557" spans="1:7" ht="63.75">
      <c r="A557" s="204" t="s">
        <v>332</v>
      </c>
      <c r="B557" s="35" t="s">
        <v>672</v>
      </c>
      <c r="C557" s="35" t="s">
        <v>458</v>
      </c>
      <c r="D557" s="35" t="s">
        <v>530</v>
      </c>
      <c r="E557" s="35" t="s">
        <v>545</v>
      </c>
      <c r="F557" s="215" t="s">
        <v>333</v>
      </c>
      <c r="G557" s="272">
        <v>0.3</v>
      </c>
    </row>
    <row r="558" spans="1:7" ht="15.75">
      <c r="A558" s="204" t="s">
        <v>334</v>
      </c>
      <c r="B558" s="35" t="s">
        <v>672</v>
      </c>
      <c r="C558" s="35" t="s">
        <v>458</v>
      </c>
      <c r="D558" s="35" t="s">
        <v>530</v>
      </c>
      <c r="E558" s="35" t="s">
        <v>545</v>
      </c>
      <c r="F558" s="207" t="s">
        <v>335</v>
      </c>
      <c r="G558" s="272">
        <f>G559+G560</f>
        <v>24.50377</v>
      </c>
    </row>
    <row r="559" spans="1:7" ht="15.75">
      <c r="A559" s="208" t="s">
        <v>336</v>
      </c>
      <c r="B559" s="35" t="s">
        <v>672</v>
      </c>
      <c r="C559" s="35" t="s">
        <v>458</v>
      </c>
      <c r="D559" s="35" t="s">
        <v>530</v>
      </c>
      <c r="E559" s="35" t="s">
        <v>545</v>
      </c>
      <c r="F559" s="207" t="s">
        <v>337</v>
      </c>
      <c r="G559" s="272">
        <v>1.433</v>
      </c>
    </row>
    <row r="560" spans="1:7" ht="15.75">
      <c r="A560" s="204" t="s">
        <v>338</v>
      </c>
      <c r="B560" s="35" t="s">
        <v>672</v>
      </c>
      <c r="C560" s="35" t="s">
        <v>458</v>
      </c>
      <c r="D560" s="35" t="s">
        <v>530</v>
      </c>
      <c r="E560" s="35" t="s">
        <v>545</v>
      </c>
      <c r="F560" s="207" t="s">
        <v>339</v>
      </c>
      <c r="G560" s="272">
        <v>23.07077</v>
      </c>
    </row>
    <row r="561" spans="1:7" ht="15.75">
      <c r="A561" s="197" t="s">
        <v>347</v>
      </c>
      <c r="B561" s="35" t="s">
        <v>672</v>
      </c>
      <c r="C561" s="35" t="s">
        <v>458</v>
      </c>
      <c r="D561" s="35" t="s">
        <v>530</v>
      </c>
      <c r="E561" s="35" t="s">
        <v>349</v>
      </c>
      <c r="F561" s="214"/>
      <c r="G561" s="272">
        <f>G562</f>
        <v>18.375</v>
      </c>
    </row>
    <row r="562" spans="1:7" ht="68.25" customHeight="1">
      <c r="A562" s="197" t="s">
        <v>350</v>
      </c>
      <c r="B562" s="35" t="s">
        <v>673</v>
      </c>
      <c r="C562" s="35" t="s">
        <v>377</v>
      </c>
      <c r="D562" s="35" t="s">
        <v>546</v>
      </c>
      <c r="E562" s="35" t="s">
        <v>351</v>
      </c>
      <c r="F562" s="214"/>
      <c r="G562" s="272">
        <f>G563</f>
        <v>18.375</v>
      </c>
    </row>
    <row r="563" spans="1:7" ht="70.5" customHeight="1">
      <c r="A563" s="197" t="s">
        <v>547</v>
      </c>
      <c r="B563" s="35" t="s">
        <v>673</v>
      </c>
      <c r="C563" s="35" t="s">
        <v>377</v>
      </c>
      <c r="D563" s="35" t="s">
        <v>546</v>
      </c>
      <c r="E563" s="35" t="s">
        <v>548</v>
      </c>
      <c r="F563" s="214"/>
      <c r="G563" s="272">
        <f>G564</f>
        <v>18.375</v>
      </c>
    </row>
    <row r="564" spans="1:7" ht="29.25" customHeight="1">
      <c r="A564" s="227" t="s">
        <v>464</v>
      </c>
      <c r="B564" s="35" t="s">
        <v>673</v>
      </c>
      <c r="C564" s="35" t="s">
        <v>377</v>
      </c>
      <c r="D564" s="35" t="s">
        <v>546</v>
      </c>
      <c r="E564" s="35" t="s">
        <v>548</v>
      </c>
      <c r="F564" s="207" t="s">
        <v>308</v>
      </c>
      <c r="G564" s="272">
        <f>G565</f>
        <v>18.375</v>
      </c>
    </row>
    <row r="565" spans="1:7" ht="17.25" customHeight="1">
      <c r="A565" s="229" t="s">
        <v>465</v>
      </c>
      <c r="B565" s="35" t="s">
        <v>673</v>
      </c>
      <c r="C565" s="35" t="s">
        <v>377</v>
      </c>
      <c r="D565" s="35" t="s">
        <v>546</v>
      </c>
      <c r="E565" s="35" t="s">
        <v>548</v>
      </c>
      <c r="F565" s="207" t="s">
        <v>408</v>
      </c>
      <c r="G565" s="272">
        <f>G566+G567</f>
        <v>18.375</v>
      </c>
    </row>
    <row r="566" spans="1:7" ht="17.25" customHeight="1">
      <c r="A566" s="209" t="s">
        <v>311</v>
      </c>
      <c r="B566" s="35" t="s">
        <v>673</v>
      </c>
      <c r="C566" s="35" t="s">
        <v>377</v>
      </c>
      <c r="D566" s="35" t="s">
        <v>546</v>
      </c>
      <c r="E566" s="35" t="s">
        <v>548</v>
      </c>
      <c r="F566" s="207" t="s">
        <v>409</v>
      </c>
      <c r="G566" s="272">
        <v>18.375</v>
      </c>
    </row>
    <row r="567" spans="1:7" ht="17.25" customHeight="1" hidden="1">
      <c r="A567" s="209" t="s">
        <v>318</v>
      </c>
      <c r="B567" s="35" t="s">
        <v>673</v>
      </c>
      <c r="C567" s="35" t="s">
        <v>377</v>
      </c>
      <c r="D567" s="35" t="s">
        <v>546</v>
      </c>
      <c r="E567" s="35" t="s">
        <v>549</v>
      </c>
      <c r="F567" s="207" t="s">
        <v>410</v>
      </c>
      <c r="G567" s="272"/>
    </row>
    <row r="568" spans="1:7" s="195" customFormat="1" ht="15.75">
      <c r="A568" s="213" t="s">
        <v>564</v>
      </c>
      <c r="B568" s="193" t="s">
        <v>672</v>
      </c>
      <c r="C568" s="193">
        <v>10</v>
      </c>
      <c r="D568" s="193"/>
      <c r="E568" s="193"/>
      <c r="F568" s="224"/>
      <c r="G568" s="270">
        <f>G569+G579</f>
        <v>1280.0424600000001</v>
      </c>
    </row>
    <row r="569" spans="1:7" s="238" customFormat="1" ht="15" customHeight="1">
      <c r="A569" s="213" t="s">
        <v>573</v>
      </c>
      <c r="B569" s="193" t="s">
        <v>672</v>
      </c>
      <c r="C569" s="193">
        <v>10</v>
      </c>
      <c r="D569" s="193" t="s">
        <v>314</v>
      </c>
      <c r="E569" s="193"/>
      <c r="F569" s="224"/>
      <c r="G569" s="270">
        <f aca="true" t="shared" si="1" ref="G569:G577">G570</f>
        <v>235.75295</v>
      </c>
    </row>
    <row r="570" spans="1:7" s="195" customFormat="1" ht="15.75">
      <c r="A570" s="197" t="s">
        <v>347</v>
      </c>
      <c r="B570" s="35" t="s">
        <v>672</v>
      </c>
      <c r="C570" s="35">
        <v>10</v>
      </c>
      <c r="D570" s="35" t="s">
        <v>314</v>
      </c>
      <c r="E570" s="35" t="s">
        <v>349</v>
      </c>
      <c r="F570" s="214"/>
      <c r="G570" s="272">
        <f t="shared" si="1"/>
        <v>235.75295</v>
      </c>
    </row>
    <row r="571" spans="1:7" s="195" customFormat="1" ht="69.75" customHeight="1">
      <c r="A571" s="197" t="s">
        <v>350</v>
      </c>
      <c r="B571" s="35" t="s">
        <v>672</v>
      </c>
      <c r="C571" s="35">
        <v>10</v>
      </c>
      <c r="D571" s="35" t="s">
        <v>314</v>
      </c>
      <c r="E571" s="35" t="s">
        <v>351</v>
      </c>
      <c r="F571" s="214"/>
      <c r="G571" s="272">
        <f t="shared" si="1"/>
        <v>235.75295</v>
      </c>
    </row>
    <row r="572" spans="1:7" s="195" customFormat="1" ht="69.75" customHeight="1">
      <c r="A572" s="197" t="s">
        <v>601</v>
      </c>
      <c r="B572" s="35" t="s">
        <v>672</v>
      </c>
      <c r="C572" s="35">
        <v>10</v>
      </c>
      <c r="D572" s="35" t="s">
        <v>314</v>
      </c>
      <c r="E572" s="35" t="s">
        <v>602</v>
      </c>
      <c r="F572" s="224"/>
      <c r="G572" s="272">
        <f>G576+G573</f>
        <v>235.75295</v>
      </c>
    </row>
    <row r="573" spans="1:7" ht="16.5" customHeight="1">
      <c r="A573" s="209" t="s">
        <v>320</v>
      </c>
      <c r="B573" s="35" t="s">
        <v>672</v>
      </c>
      <c r="C573" s="35">
        <v>10</v>
      </c>
      <c r="D573" s="35" t="s">
        <v>314</v>
      </c>
      <c r="E573" s="35" t="s">
        <v>602</v>
      </c>
      <c r="F573" s="207" t="s">
        <v>321</v>
      </c>
      <c r="G573" s="272">
        <f>G574</f>
        <v>1.17291</v>
      </c>
    </row>
    <row r="574" spans="1:7" ht="16.5" customHeight="1">
      <c r="A574" s="209" t="s">
        <v>369</v>
      </c>
      <c r="B574" s="35" t="s">
        <v>672</v>
      </c>
      <c r="C574" s="35">
        <v>10</v>
      </c>
      <c r="D574" s="35" t="s">
        <v>314</v>
      </c>
      <c r="E574" s="35" t="s">
        <v>602</v>
      </c>
      <c r="F574" s="207" t="s">
        <v>323</v>
      </c>
      <c r="G574" s="272">
        <f>G575</f>
        <v>1.17291</v>
      </c>
    </row>
    <row r="575" spans="1:7" ht="16.5" customHeight="1">
      <c r="A575" s="208" t="s">
        <v>326</v>
      </c>
      <c r="B575" s="35" t="s">
        <v>672</v>
      </c>
      <c r="C575" s="35">
        <v>10</v>
      </c>
      <c r="D575" s="35" t="s">
        <v>314</v>
      </c>
      <c r="E575" s="35" t="s">
        <v>602</v>
      </c>
      <c r="F575" s="207" t="s">
        <v>327</v>
      </c>
      <c r="G575" s="272">
        <v>1.17291</v>
      </c>
    </row>
    <row r="576" spans="1:7" s="195" customFormat="1" ht="13.5" customHeight="1">
      <c r="A576" s="209" t="s">
        <v>519</v>
      </c>
      <c r="B576" s="35" t="s">
        <v>673</v>
      </c>
      <c r="C576" s="35">
        <v>10</v>
      </c>
      <c r="D576" s="35" t="s">
        <v>314</v>
      </c>
      <c r="E576" s="35" t="s">
        <v>602</v>
      </c>
      <c r="F576" s="214" t="s">
        <v>520</v>
      </c>
      <c r="G576" s="272">
        <f t="shared" si="1"/>
        <v>234.58004</v>
      </c>
    </row>
    <row r="577" spans="1:7" s="195" customFormat="1" ht="13.5" customHeight="1">
      <c r="A577" s="243" t="s">
        <v>581</v>
      </c>
      <c r="B577" s="35" t="s">
        <v>673</v>
      </c>
      <c r="C577" s="35">
        <v>10</v>
      </c>
      <c r="D577" s="35" t="s">
        <v>314</v>
      </c>
      <c r="E577" s="35" t="s">
        <v>602</v>
      </c>
      <c r="F577" s="214" t="s">
        <v>582</v>
      </c>
      <c r="G577" s="272">
        <f t="shared" si="1"/>
        <v>234.58004</v>
      </c>
    </row>
    <row r="578" spans="1:7" s="195" customFormat="1" ht="27.75" customHeight="1">
      <c r="A578" s="208" t="s">
        <v>599</v>
      </c>
      <c r="B578" s="35" t="s">
        <v>673</v>
      </c>
      <c r="C578" s="35">
        <v>10</v>
      </c>
      <c r="D578" s="35" t="s">
        <v>314</v>
      </c>
      <c r="E578" s="35" t="s">
        <v>602</v>
      </c>
      <c r="F578" s="214" t="s">
        <v>600</v>
      </c>
      <c r="G578" s="272">
        <v>234.58004</v>
      </c>
    </row>
    <row r="579" spans="1:7" s="238" customFormat="1" ht="15.75">
      <c r="A579" s="213" t="s">
        <v>604</v>
      </c>
      <c r="B579" s="193" t="s">
        <v>672</v>
      </c>
      <c r="C579" s="193">
        <v>10</v>
      </c>
      <c r="D579" s="193" t="s">
        <v>345</v>
      </c>
      <c r="E579" s="193"/>
      <c r="F579" s="224"/>
      <c r="G579" s="270">
        <f>G580</f>
        <v>1044.28951</v>
      </c>
    </row>
    <row r="580" spans="1:7" s="239" customFormat="1" ht="15.75">
      <c r="A580" s="197" t="s">
        <v>487</v>
      </c>
      <c r="B580" s="35" t="s">
        <v>672</v>
      </c>
      <c r="C580" s="35">
        <v>10</v>
      </c>
      <c r="D580" s="35" t="s">
        <v>345</v>
      </c>
      <c r="E580" s="35" t="s">
        <v>488</v>
      </c>
      <c r="F580" s="214"/>
      <c r="G580" s="272">
        <f>G588+G581</f>
        <v>1044.28951</v>
      </c>
    </row>
    <row r="581" spans="1:7" ht="56.25" customHeight="1">
      <c r="A581" s="280" t="s">
        <v>605</v>
      </c>
      <c r="B581" s="35" t="s">
        <v>672</v>
      </c>
      <c r="C581" s="35">
        <v>10</v>
      </c>
      <c r="D581" s="35" t="s">
        <v>345</v>
      </c>
      <c r="E581" s="246">
        <v>5201001</v>
      </c>
      <c r="F581" s="214"/>
      <c r="G581" s="272">
        <f>G585+G582</f>
        <v>193.45629</v>
      </c>
    </row>
    <row r="582" spans="1:7" ht="16.5" customHeight="1">
      <c r="A582" s="209" t="s">
        <v>320</v>
      </c>
      <c r="B582" s="35" t="s">
        <v>672</v>
      </c>
      <c r="C582" s="35">
        <v>10</v>
      </c>
      <c r="D582" s="35" t="s">
        <v>345</v>
      </c>
      <c r="E582" s="246">
        <v>5201001</v>
      </c>
      <c r="F582" s="207" t="s">
        <v>321</v>
      </c>
      <c r="G582" s="272">
        <f>G583</f>
        <v>0.94462</v>
      </c>
    </row>
    <row r="583" spans="1:7" ht="16.5" customHeight="1">
      <c r="A583" s="209" t="s">
        <v>369</v>
      </c>
      <c r="B583" s="35" t="s">
        <v>672</v>
      </c>
      <c r="C583" s="35">
        <v>10</v>
      </c>
      <c r="D583" s="35" t="s">
        <v>345</v>
      </c>
      <c r="E583" s="246">
        <v>5201001</v>
      </c>
      <c r="F583" s="207" t="s">
        <v>323</v>
      </c>
      <c r="G583" s="272">
        <f>G584</f>
        <v>0.94462</v>
      </c>
    </row>
    <row r="584" spans="1:7" ht="16.5" customHeight="1">
      <c r="A584" s="208" t="s">
        <v>326</v>
      </c>
      <c r="B584" s="35" t="s">
        <v>672</v>
      </c>
      <c r="C584" s="35">
        <v>10</v>
      </c>
      <c r="D584" s="35" t="s">
        <v>345</v>
      </c>
      <c r="E584" s="246">
        <v>5201001</v>
      </c>
      <c r="F584" s="207" t="s">
        <v>327</v>
      </c>
      <c r="G584" s="272">
        <v>0.94462</v>
      </c>
    </row>
    <row r="585" spans="1:7" ht="15.75">
      <c r="A585" s="209" t="s">
        <v>519</v>
      </c>
      <c r="B585" s="35" t="s">
        <v>672</v>
      </c>
      <c r="C585" s="35">
        <v>10</v>
      </c>
      <c r="D585" s="35" t="s">
        <v>345</v>
      </c>
      <c r="E585" s="246">
        <v>5201001</v>
      </c>
      <c r="F585" s="214" t="s">
        <v>520</v>
      </c>
      <c r="G585" s="272">
        <f>G586</f>
        <v>192.51167</v>
      </c>
    </row>
    <row r="586" spans="1:7" ht="15.75">
      <c r="A586" s="243" t="s">
        <v>581</v>
      </c>
      <c r="B586" s="35" t="s">
        <v>672</v>
      </c>
      <c r="C586" s="35">
        <v>10</v>
      </c>
      <c r="D586" s="35" t="s">
        <v>345</v>
      </c>
      <c r="E586" s="246">
        <v>5201001</v>
      </c>
      <c r="F586" s="214" t="s">
        <v>582</v>
      </c>
      <c r="G586" s="272">
        <f>G587</f>
        <v>192.51167</v>
      </c>
    </row>
    <row r="587" spans="1:7" ht="15.75">
      <c r="A587" s="208" t="s">
        <v>606</v>
      </c>
      <c r="B587" s="35" t="s">
        <v>672</v>
      </c>
      <c r="C587" s="35">
        <v>10</v>
      </c>
      <c r="D587" s="35" t="s">
        <v>345</v>
      </c>
      <c r="E587" s="246">
        <v>5201001</v>
      </c>
      <c r="F587" s="214" t="s">
        <v>584</v>
      </c>
      <c r="G587" s="272">
        <v>192.51167</v>
      </c>
    </row>
    <row r="588" spans="1:7" ht="29.25" customHeight="1">
      <c r="A588" s="247" t="s">
        <v>607</v>
      </c>
      <c r="B588" s="35" t="s">
        <v>673</v>
      </c>
      <c r="C588" s="35" t="s">
        <v>566</v>
      </c>
      <c r="D588" s="35" t="s">
        <v>348</v>
      </c>
      <c r="E588" s="35" t="s">
        <v>608</v>
      </c>
      <c r="F588" s="214"/>
      <c r="G588" s="272">
        <f>G589+G592</f>
        <v>850.83322</v>
      </c>
    </row>
    <row r="589" spans="1:7" ht="16.5" customHeight="1">
      <c r="A589" s="209" t="s">
        <v>320</v>
      </c>
      <c r="B589" s="35" t="s">
        <v>673</v>
      </c>
      <c r="C589" s="35" t="s">
        <v>566</v>
      </c>
      <c r="D589" s="35" t="s">
        <v>348</v>
      </c>
      <c r="E589" s="35" t="s">
        <v>608</v>
      </c>
      <c r="F589" s="214" t="s">
        <v>321</v>
      </c>
      <c r="G589" s="272">
        <f>G590</f>
        <v>141.40368</v>
      </c>
    </row>
    <row r="590" spans="1:7" ht="17.25" customHeight="1">
      <c r="A590" s="209" t="s">
        <v>369</v>
      </c>
      <c r="B590" s="35" t="s">
        <v>673</v>
      </c>
      <c r="C590" s="35" t="s">
        <v>566</v>
      </c>
      <c r="D590" s="35" t="s">
        <v>348</v>
      </c>
      <c r="E590" s="35" t="s">
        <v>608</v>
      </c>
      <c r="F590" s="214" t="s">
        <v>323</v>
      </c>
      <c r="G590" s="272">
        <f>G591</f>
        <v>141.40368</v>
      </c>
    </row>
    <row r="591" spans="1:7" ht="16.5" customHeight="1">
      <c r="A591" s="208" t="s">
        <v>326</v>
      </c>
      <c r="B591" s="35" t="s">
        <v>673</v>
      </c>
      <c r="C591" s="35" t="s">
        <v>566</v>
      </c>
      <c r="D591" s="35" t="s">
        <v>348</v>
      </c>
      <c r="E591" s="35" t="s">
        <v>608</v>
      </c>
      <c r="F591" s="214" t="s">
        <v>327</v>
      </c>
      <c r="G591" s="272">
        <v>141.40368</v>
      </c>
    </row>
    <row r="592" spans="1:7" ht="16.5" customHeight="1">
      <c r="A592" s="209" t="s">
        <v>519</v>
      </c>
      <c r="B592" s="35" t="s">
        <v>673</v>
      </c>
      <c r="C592" s="35" t="s">
        <v>566</v>
      </c>
      <c r="D592" s="35" t="s">
        <v>348</v>
      </c>
      <c r="E592" s="35" t="s">
        <v>608</v>
      </c>
      <c r="F592" s="214" t="s">
        <v>520</v>
      </c>
      <c r="G592" s="272">
        <f>G593</f>
        <v>709.42954</v>
      </c>
    </row>
    <row r="593" spans="1:7" ht="16.5" customHeight="1">
      <c r="A593" s="243" t="s">
        <v>581</v>
      </c>
      <c r="B593" s="35" t="s">
        <v>673</v>
      </c>
      <c r="C593" s="35" t="s">
        <v>566</v>
      </c>
      <c r="D593" s="35" t="s">
        <v>348</v>
      </c>
      <c r="E593" s="35" t="s">
        <v>608</v>
      </c>
      <c r="F593" s="214" t="s">
        <v>582</v>
      </c>
      <c r="G593" s="272">
        <f>G594</f>
        <v>709.42954</v>
      </c>
    </row>
    <row r="594" spans="1:7" ht="18" customHeight="1">
      <c r="A594" s="208" t="s">
        <v>606</v>
      </c>
      <c r="B594" s="35" t="s">
        <v>673</v>
      </c>
      <c r="C594" s="35" t="s">
        <v>566</v>
      </c>
      <c r="D594" s="35" t="s">
        <v>348</v>
      </c>
      <c r="E594" s="35" t="s">
        <v>608</v>
      </c>
      <c r="F594" s="214" t="s">
        <v>584</v>
      </c>
      <c r="G594" s="272">
        <v>709.42954</v>
      </c>
    </row>
    <row r="595" spans="1:7" s="195" customFormat="1" ht="31.5" customHeight="1">
      <c r="A595" s="279" t="s">
        <v>685</v>
      </c>
      <c r="B595" s="193" t="s">
        <v>686</v>
      </c>
      <c r="C595" s="193"/>
      <c r="D595" s="193"/>
      <c r="E595" s="193"/>
      <c r="F595" s="224"/>
      <c r="G595" s="270">
        <f>G596+G620+G713</f>
        <v>6048.63316</v>
      </c>
    </row>
    <row r="596" spans="1:7" s="195" customFormat="1" ht="15" customHeight="1">
      <c r="A596" s="213" t="s">
        <v>457</v>
      </c>
      <c r="B596" s="193" t="s">
        <v>686</v>
      </c>
      <c r="C596" s="193" t="s">
        <v>458</v>
      </c>
      <c r="D596" s="193"/>
      <c r="E596" s="193"/>
      <c r="F596" s="224"/>
      <c r="G596" s="270">
        <f>G597</f>
        <v>2773.7404799999995</v>
      </c>
    </row>
    <row r="597" spans="1:7" s="238" customFormat="1" ht="15.75">
      <c r="A597" s="213" t="s">
        <v>470</v>
      </c>
      <c r="B597" s="193" t="s">
        <v>686</v>
      </c>
      <c r="C597" s="193" t="s">
        <v>458</v>
      </c>
      <c r="D597" s="193" t="s">
        <v>302</v>
      </c>
      <c r="E597" s="193"/>
      <c r="F597" s="224"/>
      <c r="G597" s="270">
        <f>G598+G615</f>
        <v>2773.7404799999995</v>
      </c>
    </row>
    <row r="598" spans="1:7" ht="15.75">
      <c r="A598" s="197" t="s">
        <v>480</v>
      </c>
      <c r="B598" s="35" t="s">
        <v>686</v>
      </c>
      <c r="C598" s="35" t="s">
        <v>458</v>
      </c>
      <c r="D598" s="35" t="s">
        <v>302</v>
      </c>
      <c r="E598" s="35" t="s">
        <v>481</v>
      </c>
      <c r="F598" s="214"/>
      <c r="G598" s="272">
        <f>G599</f>
        <v>2773.7404799999995</v>
      </c>
    </row>
    <row r="599" spans="1:7" ht="17.25" customHeight="1">
      <c r="A599" s="226" t="s">
        <v>462</v>
      </c>
      <c r="B599" s="35" t="s">
        <v>686</v>
      </c>
      <c r="C599" s="35" t="s">
        <v>458</v>
      </c>
      <c r="D599" s="35" t="s">
        <v>302</v>
      </c>
      <c r="E599" s="35" t="s">
        <v>482</v>
      </c>
      <c r="F599" s="214"/>
      <c r="G599" s="272">
        <f>G600+G604+G609</f>
        <v>2773.7404799999995</v>
      </c>
    </row>
    <row r="600" spans="1:7" ht="29.25" customHeight="1">
      <c r="A600" s="227" t="s">
        <v>464</v>
      </c>
      <c r="B600" s="35" t="s">
        <v>686</v>
      </c>
      <c r="C600" s="35" t="s">
        <v>458</v>
      </c>
      <c r="D600" s="35" t="s">
        <v>302</v>
      </c>
      <c r="E600" s="35" t="s">
        <v>482</v>
      </c>
      <c r="F600" s="207" t="s">
        <v>308</v>
      </c>
      <c r="G600" s="272">
        <f>G601</f>
        <v>2653.69766</v>
      </c>
    </row>
    <row r="601" spans="1:7" ht="17.25" customHeight="1">
      <c r="A601" s="229" t="s">
        <v>465</v>
      </c>
      <c r="B601" s="35" t="s">
        <v>686</v>
      </c>
      <c r="C601" s="35" t="s">
        <v>458</v>
      </c>
      <c r="D601" s="35" t="s">
        <v>302</v>
      </c>
      <c r="E601" s="35" t="s">
        <v>482</v>
      </c>
      <c r="F601" s="207" t="s">
        <v>408</v>
      </c>
      <c r="G601" s="272">
        <f>G602+G603</f>
        <v>2653.69766</v>
      </c>
    </row>
    <row r="602" spans="1:7" ht="17.25" customHeight="1">
      <c r="A602" s="209" t="s">
        <v>311</v>
      </c>
      <c r="B602" s="35" t="s">
        <v>686</v>
      </c>
      <c r="C602" s="35" t="s">
        <v>458</v>
      </c>
      <c r="D602" s="35" t="s">
        <v>302</v>
      </c>
      <c r="E602" s="35" t="s">
        <v>482</v>
      </c>
      <c r="F602" s="207" t="s">
        <v>409</v>
      </c>
      <c r="G602" s="272">
        <v>2642.13766</v>
      </c>
    </row>
    <row r="603" spans="1:7" ht="15.75">
      <c r="A603" s="209" t="s">
        <v>318</v>
      </c>
      <c r="B603" s="35" t="s">
        <v>686</v>
      </c>
      <c r="C603" s="35" t="s">
        <v>458</v>
      </c>
      <c r="D603" s="35" t="s">
        <v>302</v>
      </c>
      <c r="E603" s="35" t="s">
        <v>482</v>
      </c>
      <c r="F603" s="207" t="s">
        <v>410</v>
      </c>
      <c r="G603" s="272">
        <v>11.56</v>
      </c>
    </row>
    <row r="604" spans="1:7" ht="17.25" customHeight="1">
      <c r="A604" s="209" t="s">
        <v>320</v>
      </c>
      <c r="B604" s="35" t="s">
        <v>686</v>
      </c>
      <c r="C604" s="35" t="s">
        <v>458</v>
      </c>
      <c r="D604" s="35" t="s">
        <v>302</v>
      </c>
      <c r="E604" s="35" t="s">
        <v>482</v>
      </c>
      <c r="F604" s="207" t="s">
        <v>321</v>
      </c>
      <c r="G604" s="272">
        <f>G605</f>
        <v>85.68207</v>
      </c>
    </row>
    <row r="605" spans="1:7" ht="17.25" customHeight="1">
      <c r="A605" s="209" t="s">
        <v>369</v>
      </c>
      <c r="B605" s="35" t="s">
        <v>686</v>
      </c>
      <c r="C605" s="35" t="s">
        <v>458</v>
      </c>
      <c r="D605" s="35" t="s">
        <v>302</v>
      </c>
      <c r="E605" s="35" t="s">
        <v>482</v>
      </c>
      <c r="F605" s="207" t="s">
        <v>323</v>
      </c>
      <c r="G605" s="272">
        <f>G606+G607+G608</f>
        <v>85.68207</v>
      </c>
    </row>
    <row r="606" spans="1:7" ht="27" customHeight="1">
      <c r="A606" s="227" t="s">
        <v>466</v>
      </c>
      <c r="B606" s="35" t="s">
        <v>686</v>
      </c>
      <c r="C606" s="35" t="s">
        <v>458</v>
      </c>
      <c r="D606" s="35" t="s">
        <v>302</v>
      </c>
      <c r="E606" s="35" t="s">
        <v>482</v>
      </c>
      <c r="F606" s="207" t="s">
        <v>325</v>
      </c>
      <c r="G606" s="272">
        <v>18.5</v>
      </c>
    </row>
    <row r="607" spans="1:7" ht="27.75" customHeight="1" hidden="1">
      <c r="A607" s="227" t="s">
        <v>467</v>
      </c>
      <c r="B607" s="35" t="s">
        <v>686</v>
      </c>
      <c r="C607" s="35" t="s">
        <v>458</v>
      </c>
      <c r="D607" s="35" t="s">
        <v>302</v>
      </c>
      <c r="E607" s="35" t="s">
        <v>482</v>
      </c>
      <c r="F607" s="207" t="s">
        <v>412</v>
      </c>
      <c r="G607" s="272"/>
    </row>
    <row r="608" spans="1:7" ht="17.25" customHeight="1">
      <c r="A608" s="208" t="s">
        <v>326</v>
      </c>
      <c r="B608" s="35" t="s">
        <v>686</v>
      </c>
      <c r="C608" s="35" t="s">
        <v>458</v>
      </c>
      <c r="D608" s="35" t="s">
        <v>302</v>
      </c>
      <c r="E608" s="35" t="s">
        <v>482</v>
      </c>
      <c r="F608" s="207" t="s">
        <v>327</v>
      </c>
      <c r="G608" s="272">
        <v>67.18207</v>
      </c>
    </row>
    <row r="609" spans="1:7" ht="17.25" customHeight="1">
      <c r="A609" s="209" t="s">
        <v>328</v>
      </c>
      <c r="B609" s="35" t="s">
        <v>686</v>
      </c>
      <c r="C609" s="35" t="s">
        <v>458</v>
      </c>
      <c r="D609" s="35" t="s">
        <v>302</v>
      </c>
      <c r="E609" s="35" t="s">
        <v>482</v>
      </c>
      <c r="F609" s="207" t="s">
        <v>329</v>
      </c>
      <c r="G609" s="272">
        <f>G612+G610</f>
        <v>34.36075</v>
      </c>
    </row>
    <row r="610" spans="1:7" ht="15.75">
      <c r="A610" s="204" t="s">
        <v>330</v>
      </c>
      <c r="B610" s="35" t="s">
        <v>686</v>
      </c>
      <c r="C610" s="35" t="s">
        <v>458</v>
      </c>
      <c r="D610" s="35" t="s">
        <v>302</v>
      </c>
      <c r="E610" s="35" t="s">
        <v>482</v>
      </c>
      <c r="F610" s="215" t="s">
        <v>331</v>
      </c>
      <c r="G610" s="272">
        <f>G611</f>
        <v>0.1</v>
      </c>
    </row>
    <row r="611" spans="1:7" ht="63.75">
      <c r="A611" s="204" t="s">
        <v>332</v>
      </c>
      <c r="B611" s="35" t="s">
        <v>686</v>
      </c>
      <c r="C611" s="35" t="s">
        <v>458</v>
      </c>
      <c r="D611" s="35" t="s">
        <v>302</v>
      </c>
      <c r="E611" s="35" t="s">
        <v>482</v>
      </c>
      <c r="F611" s="215" t="s">
        <v>333</v>
      </c>
      <c r="G611" s="272">
        <v>0.1</v>
      </c>
    </row>
    <row r="612" spans="1:7" ht="17.25" customHeight="1">
      <c r="A612" s="204" t="s">
        <v>334</v>
      </c>
      <c r="B612" s="35" t="s">
        <v>686</v>
      </c>
      <c r="C612" s="35" t="s">
        <v>458</v>
      </c>
      <c r="D612" s="35" t="s">
        <v>302</v>
      </c>
      <c r="E612" s="35" t="s">
        <v>482</v>
      </c>
      <c r="F612" s="207" t="s">
        <v>335</v>
      </c>
      <c r="G612" s="272">
        <f>G613+G614</f>
        <v>34.26075</v>
      </c>
    </row>
    <row r="613" spans="1:7" ht="17.25" customHeight="1">
      <c r="A613" s="208" t="s">
        <v>336</v>
      </c>
      <c r="B613" s="35" t="s">
        <v>686</v>
      </c>
      <c r="C613" s="35" t="s">
        <v>458</v>
      </c>
      <c r="D613" s="35" t="s">
        <v>302</v>
      </c>
      <c r="E613" s="35" t="s">
        <v>482</v>
      </c>
      <c r="F613" s="207" t="s">
        <v>337</v>
      </c>
      <c r="G613" s="272">
        <v>1.45</v>
      </c>
    </row>
    <row r="614" spans="1:7" ht="15.75">
      <c r="A614" s="204" t="s">
        <v>338</v>
      </c>
      <c r="B614" s="35" t="s">
        <v>686</v>
      </c>
      <c r="C614" s="35" t="s">
        <v>458</v>
      </c>
      <c r="D614" s="35" t="s">
        <v>302</v>
      </c>
      <c r="E614" s="35" t="s">
        <v>482</v>
      </c>
      <c r="F614" s="207" t="s">
        <v>339</v>
      </c>
      <c r="G614" s="272">
        <v>32.81075</v>
      </c>
    </row>
    <row r="615" spans="1:7" ht="15.75" hidden="1">
      <c r="A615" s="197" t="s">
        <v>365</v>
      </c>
      <c r="B615" s="35" t="s">
        <v>686</v>
      </c>
      <c r="C615" s="35" t="s">
        <v>458</v>
      </c>
      <c r="D615" s="35" t="s">
        <v>302</v>
      </c>
      <c r="E615" s="200" t="s">
        <v>366</v>
      </c>
      <c r="F615" s="207"/>
      <c r="G615" s="272">
        <f>G616</f>
        <v>0</v>
      </c>
    </row>
    <row r="616" spans="1:7" ht="26.25" hidden="1">
      <c r="A616" s="208" t="s">
        <v>367</v>
      </c>
      <c r="B616" s="35" t="s">
        <v>686</v>
      </c>
      <c r="C616" s="35" t="s">
        <v>458</v>
      </c>
      <c r="D616" s="35" t="s">
        <v>302</v>
      </c>
      <c r="E616" s="200" t="s">
        <v>368</v>
      </c>
      <c r="F616" s="207"/>
      <c r="G616" s="272">
        <f>G617</f>
        <v>0</v>
      </c>
    </row>
    <row r="617" spans="1:7" ht="15.75" hidden="1">
      <c r="A617" s="209" t="s">
        <v>320</v>
      </c>
      <c r="B617" s="35" t="s">
        <v>686</v>
      </c>
      <c r="C617" s="35" t="s">
        <v>458</v>
      </c>
      <c r="D617" s="35" t="s">
        <v>302</v>
      </c>
      <c r="E617" s="200" t="s">
        <v>368</v>
      </c>
      <c r="F617" s="207" t="s">
        <v>321</v>
      </c>
      <c r="G617" s="272">
        <f>G618</f>
        <v>0</v>
      </c>
    </row>
    <row r="618" spans="1:7" ht="15.75" hidden="1">
      <c r="A618" s="209" t="s">
        <v>369</v>
      </c>
      <c r="B618" s="35" t="s">
        <v>686</v>
      </c>
      <c r="C618" s="35" t="s">
        <v>458</v>
      </c>
      <c r="D618" s="35" t="s">
        <v>302</v>
      </c>
      <c r="E618" s="200" t="s">
        <v>368</v>
      </c>
      <c r="F618" s="207" t="s">
        <v>323</v>
      </c>
      <c r="G618" s="272">
        <f>G619</f>
        <v>0</v>
      </c>
    </row>
    <row r="619" spans="1:7" ht="15.75" hidden="1">
      <c r="A619" s="208" t="s">
        <v>326</v>
      </c>
      <c r="B619" s="35" t="s">
        <v>686</v>
      </c>
      <c r="C619" s="35" t="s">
        <v>458</v>
      </c>
      <c r="D619" s="35" t="s">
        <v>302</v>
      </c>
      <c r="E619" s="200" t="s">
        <v>368</v>
      </c>
      <c r="F619" s="207" t="s">
        <v>327</v>
      </c>
      <c r="G619" s="272"/>
    </row>
    <row r="620" spans="1:7" s="195" customFormat="1" ht="21.75" customHeight="1">
      <c r="A620" s="213" t="s">
        <v>550</v>
      </c>
      <c r="B620" s="193" t="s">
        <v>686</v>
      </c>
      <c r="C620" s="193" t="s">
        <v>551</v>
      </c>
      <c r="D620" s="193"/>
      <c r="E620" s="193"/>
      <c r="F620" s="224"/>
      <c r="G620" s="270">
        <f>G621+G683</f>
        <v>2885.61414</v>
      </c>
    </row>
    <row r="621" spans="1:7" s="195" customFormat="1" ht="15.75">
      <c r="A621" s="213" t="s">
        <v>552</v>
      </c>
      <c r="B621" s="193" t="s">
        <v>686</v>
      </c>
      <c r="C621" s="193" t="s">
        <v>551</v>
      </c>
      <c r="D621" s="193" t="s">
        <v>300</v>
      </c>
      <c r="E621" s="193"/>
      <c r="F621" s="224"/>
      <c r="G621" s="270">
        <f>G622+G639+G656+G661</f>
        <v>2616.18631</v>
      </c>
    </row>
    <row r="622" spans="1:7" ht="31.5" customHeight="1" hidden="1">
      <c r="A622" s="197" t="s">
        <v>687</v>
      </c>
      <c r="B622" s="35" t="s">
        <v>686</v>
      </c>
      <c r="C622" s="35" t="s">
        <v>551</v>
      </c>
      <c r="D622" s="35" t="s">
        <v>300</v>
      </c>
      <c r="E622" s="35" t="s">
        <v>688</v>
      </c>
      <c r="F622" s="214"/>
      <c r="G622" s="272">
        <f>G623</f>
        <v>0</v>
      </c>
    </row>
    <row r="623" spans="1:7" ht="30.75" customHeight="1" hidden="1">
      <c r="A623" s="197" t="s">
        <v>689</v>
      </c>
      <c r="B623" s="35" t="s">
        <v>686</v>
      </c>
      <c r="C623" s="35" t="s">
        <v>551</v>
      </c>
      <c r="D623" s="35" t="s">
        <v>300</v>
      </c>
      <c r="E623" s="35" t="s">
        <v>690</v>
      </c>
      <c r="F623" s="214"/>
      <c r="G623" s="272">
        <f>G624+G628+G633</f>
        <v>0</v>
      </c>
    </row>
    <row r="624" spans="1:7" ht="3" customHeight="1" hidden="1">
      <c r="A624" s="227" t="s">
        <v>464</v>
      </c>
      <c r="B624" s="35" t="s">
        <v>686</v>
      </c>
      <c r="C624" s="35" t="s">
        <v>551</v>
      </c>
      <c r="D624" s="35" t="s">
        <v>300</v>
      </c>
      <c r="E624" s="35" t="s">
        <v>690</v>
      </c>
      <c r="F624" s="207" t="s">
        <v>308</v>
      </c>
      <c r="G624" s="272">
        <f>G625</f>
        <v>0</v>
      </c>
    </row>
    <row r="625" spans="1:7" ht="15.75" hidden="1">
      <c r="A625" s="229" t="s">
        <v>465</v>
      </c>
      <c r="B625" s="35" t="s">
        <v>686</v>
      </c>
      <c r="C625" s="35" t="s">
        <v>551</v>
      </c>
      <c r="D625" s="35" t="s">
        <v>300</v>
      </c>
      <c r="E625" s="35" t="s">
        <v>690</v>
      </c>
      <c r="F625" s="207" t="s">
        <v>408</v>
      </c>
      <c r="G625" s="272">
        <f>G626+G627</f>
        <v>0</v>
      </c>
    </row>
    <row r="626" spans="1:7" ht="15.75" hidden="1">
      <c r="A626" s="209" t="s">
        <v>311</v>
      </c>
      <c r="B626" s="35" t="s">
        <v>686</v>
      </c>
      <c r="C626" s="35" t="s">
        <v>551</v>
      </c>
      <c r="D626" s="35" t="s">
        <v>300</v>
      </c>
      <c r="E626" s="35" t="s">
        <v>690</v>
      </c>
      <c r="F626" s="207" t="s">
        <v>409</v>
      </c>
      <c r="G626" s="272"/>
    </row>
    <row r="627" spans="1:7" ht="15.75" hidden="1">
      <c r="A627" s="209" t="s">
        <v>318</v>
      </c>
      <c r="B627" s="35" t="s">
        <v>686</v>
      </c>
      <c r="C627" s="35" t="s">
        <v>551</v>
      </c>
      <c r="D627" s="35" t="s">
        <v>300</v>
      </c>
      <c r="E627" s="35" t="s">
        <v>690</v>
      </c>
      <c r="F627" s="207" t="s">
        <v>410</v>
      </c>
      <c r="G627" s="272"/>
    </row>
    <row r="628" spans="1:7" ht="15.75" hidden="1">
      <c r="A628" s="209" t="s">
        <v>320</v>
      </c>
      <c r="B628" s="35" t="s">
        <v>686</v>
      </c>
      <c r="C628" s="35" t="s">
        <v>551</v>
      </c>
      <c r="D628" s="35" t="s">
        <v>300</v>
      </c>
      <c r="E628" s="35" t="s">
        <v>690</v>
      </c>
      <c r="F628" s="207" t="s">
        <v>321</v>
      </c>
      <c r="G628" s="272">
        <f>G629</f>
        <v>0</v>
      </c>
    </row>
    <row r="629" spans="1:7" ht="15.75" hidden="1">
      <c r="A629" s="209" t="s">
        <v>369</v>
      </c>
      <c r="B629" s="35" t="s">
        <v>686</v>
      </c>
      <c r="C629" s="35" t="s">
        <v>551</v>
      </c>
      <c r="D629" s="35" t="s">
        <v>300</v>
      </c>
      <c r="E629" s="35" t="s">
        <v>690</v>
      </c>
      <c r="F629" s="207" t="s">
        <v>323</v>
      </c>
      <c r="G629" s="272">
        <f>G630+G631+G632</f>
        <v>0</v>
      </c>
    </row>
    <row r="630" spans="1:7" ht="25.5" customHeight="1" hidden="1">
      <c r="A630" s="227" t="s">
        <v>466</v>
      </c>
      <c r="B630" s="35" t="s">
        <v>686</v>
      </c>
      <c r="C630" s="35" t="s">
        <v>551</v>
      </c>
      <c r="D630" s="35" t="s">
        <v>300</v>
      </c>
      <c r="E630" s="35" t="s">
        <v>690</v>
      </c>
      <c r="F630" s="207" t="s">
        <v>325</v>
      </c>
      <c r="G630" s="272"/>
    </row>
    <row r="631" spans="1:7" ht="0.75" customHeight="1" hidden="1">
      <c r="A631" s="227" t="s">
        <v>467</v>
      </c>
      <c r="B631" s="35" t="s">
        <v>686</v>
      </c>
      <c r="C631" s="35" t="s">
        <v>551</v>
      </c>
      <c r="D631" s="35" t="s">
        <v>300</v>
      </c>
      <c r="E631" s="35" t="s">
        <v>690</v>
      </c>
      <c r="F631" s="207" t="s">
        <v>412</v>
      </c>
      <c r="G631" s="272"/>
    </row>
    <row r="632" spans="1:7" ht="15.75" hidden="1">
      <c r="A632" s="208" t="s">
        <v>326</v>
      </c>
      <c r="B632" s="35" t="s">
        <v>686</v>
      </c>
      <c r="C632" s="35" t="s">
        <v>551</v>
      </c>
      <c r="D632" s="35" t="s">
        <v>300</v>
      </c>
      <c r="E632" s="35" t="s">
        <v>690</v>
      </c>
      <c r="F632" s="207" t="s">
        <v>327</v>
      </c>
      <c r="G632" s="272"/>
    </row>
    <row r="633" spans="1:7" ht="15.75" hidden="1">
      <c r="A633" s="209" t="s">
        <v>328</v>
      </c>
      <c r="B633" s="35" t="s">
        <v>686</v>
      </c>
      <c r="C633" s="35" t="s">
        <v>551</v>
      </c>
      <c r="D633" s="35" t="s">
        <v>300</v>
      </c>
      <c r="E633" s="35" t="s">
        <v>690</v>
      </c>
      <c r="F633" s="207" t="s">
        <v>329</v>
      </c>
      <c r="G633" s="272">
        <f>G636+G634</f>
        <v>0</v>
      </c>
    </row>
    <row r="634" spans="1:7" ht="15.75" hidden="1">
      <c r="A634" s="204" t="s">
        <v>330</v>
      </c>
      <c r="B634" s="35" t="s">
        <v>686</v>
      </c>
      <c r="C634" s="35" t="s">
        <v>551</v>
      </c>
      <c r="D634" s="35" t="s">
        <v>300</v>
      </c>
      <c r="E634" s="35" t="s">
        <v>690</v>
      </c>
      <c r="F634" s="215" t="s">
        <v>331</v>
      </c>
      <c r="G634" s="272"/>
    </row>
    <row r="635" spans="1:7" ht="63.75" hidden="1">
      <c r="A635" s="204" t="s">
        <v>332</v>
      </c>
      <c r="B635" s="35" t="s">
        <v>686</v>
      </c>
      <c r="C635" s="35" t="s">
        <v>551</v>
      </c>
      <c r="D635" s="35" t="s">
        <v>300</v>
      </c>
      <c r="E635" s="35" t="s">
        <v>690</v>
      </c>
      <c r="F635" s="215" t="s">
        <v>333</v>
      </c>
      <c r="G635" s="272"/>
    </row>
    <row r="636" spans="1:7" ht="15.75" hidden="1">
      <c r="A636" s="204" t="s">
        <v>334</v>
      </c>
      <c r="B636" s="35" t="s">
        <v>686</v>
      </c>
      <c r="C636" s="35" t="s">
        <v>551</v>
      </c>
      <c r="D636" s="35" t="s">
        <v>300</v>
      </c>
      <c r="E636" s="35" t="s">
        <v>690</v>
      </c>
      <c r="F636" s="207" t="s">
        <v>335</v>
      </c>
      <c r="G636" s="272">
        <f>G637+G638</f>
        <v>0</v>
      </c>
    </row>
    <row r="637" spans="1:7" ht="15.75" hidden="1">
      <c r="A637" s="208" t="s">
        <v>336</v>
      </c>
      <c r="B637" s="35" t="s">
        <v>686</v>
      </c>
      <c r="C637" s="35" t="s">
        <v>551</v>
      </c>
      <c r="D637" s="35" t="s">
        <v>300</v>
      </c>
      <c r="E637" s="35" t="s">
        <v>690</v>
      </c>
      <c r="F637" s="207" t="s">
        <v>337</v>
      </c>
      <c r="G637" s="272"/>
    </row>
    <row r="638" spans="1:7" ht="15.75" hidden="1">
      <c r="A638" s="204" t="s">
        <v>338</v>
      </c>
      <c r="B638" s="35" t="s">
        <v>686</v>
      </c>
      <c r="C638" s="35" t="s">
        <v>551</v>
      </c>
      <c r="D638" s="35" t="s">
        <v>300</v>
      </c>
      <c r="E638" s="35" t="s">
        <v>690</v>
      </c>
      <c r="F638" s="207" t="s">
        <v>339</v>
      </c>
      <c r="G638" s="272"/>
    </row>
    <row r="639" spans="1:7" ht="15.75" hidden="1">
      <c r="A639" s="197" t="s">
        <v>555</v>
      </c>
      <c r="B639" s="35" t="s">
        <v>686</v>
      </c>
      <c r="C639" s="35" t="s">
        <v>551</v>
      </c>
      <c r="D639" s="35" t="s">
        <v>300</v>
      </c>
      <c r="E639" s="35" t="s">
        <v>556</v>
      </c>
      <c r="F639" s="214"/>
      <c r="G639" s="272">
        <f>G640</f>
        <v>0</v>
      </c>
    </row>
    <row r="640" spans="1:7" ht="17.25" customHeight="1" hidden="1">
      <c r="A640" s="197" t="s">
        <v>557</v>
      </c>
      <c r="B640" s="35" t="s">
        <v>686</v>
      </c>
      <c r="C640" s="35" t="s">
        <v>551</v>
      </c>
      <c r="D640" s="35" t="s">
        <v>300</v>
      </c>
      <c r="E640" s="35" t="s">
        <v>558</v>
      </c>
      <c r="F640" s="214"/>
      <c r="G640" s="272">
        <f>G641+G645+G650</f>
        <v>0</v>
      </c>
    </row>
    <row r="641" spans="1:7" ht="27.75" customHeight="1" hidden="1">
      <c r="A641" s="227" t="s">
        <v>464</v>
      </c>
      <c r="B641" s="35" t="s">
        <v>686</v>
      </c>
      <c r="C641" s="35" t="s">
        <v>551</v>
      </c>
      <c r="D641" s="35" t="s">
        <v>300</v>
      </c>
      <c r="E641" s="35" t="s">
        <v>558</v>
      </c>
      <c r="F641" s="207" t="s">
        <v>308</v>
      </c>
      <c r="G641" s="272">
        <f>G642</f>
        <v>0</v>
      </c>
    </row>
    <row r="642" spans="1:7" ht="17.25" customHeight="1" hidden="1">
      <c r="A642" s="229" t="s">
        <v>465</v>
      </c>
      <c r="B642" s="35" t="s">
        <v>686</v>
      </c>
      <c r="C642" s="35" t="s">
        <v>551</v>
      </c>
      <c r="D642" s="35" t="s">
        <v>300</v>
      </c>
      <c r="E642" s="35" t="s">
        <v>558</v>
      </c>
      <c r="F642" s="207" t="s">
        <v>408</v>
      </c>
      <c r="G642" s="272">
        <f>G643+G644</f>
        <v>0</v>
      </c>
    </row>
    <row r="643" spans="1:7" ht="17.25" customHeight="1" hidden="1">
      <c r="A643" s="209" t="s">
        <v>311</v>
      </c>
      <c r="B643" s="35" t="s">
        <v>686</v>
      </c>
      <c r="C643" s="35" t="s">
        <v>551</v>
      </c>
      <c r="D643" s="35" t="s">
        <v>300</v>
      </c>
      <c r="E643" s="35" t="s">
        <v>558</v>
      </c>
      <c r="F643" s="207" t="s">
        <v>409</v>
      </c>
      <c r="G643" s="272"/>
    </row>
    <row r="644" spans="1:7" ht="17.25" customHeight="1" hidden="1">
      <c r="A644" s="209" t="s">
        <v>318</v>
      </c>
      <c r="B644" s="35" t="s">
        <v>686</v>
      </c>
      <c r="C644" s="35" t="s">
        <v>551</v>
      </c>
      <c r="D644" s="35" t="s">
        <v>300</v>
      </c>
      <c r="E644" s="35" t="s">
        <v>558</v>
      </c>
      <c r="F644" s="207" t="s">
        <v>410</v>
      </c>
      <c r="G644" s="272"/>
    </row>
    <row r="645" spans="1:7" ht="17.25" customHeight="1" hidden="1">
      <c r="A645" s="209" t="s">
        <v>320</v>
      </c>
      <c r="B645" s="35" t="s">
        <v>686</v>
      </c>
      <c r="C645" s="35" t="s">
        <v>551</v>
      </c>
      <c r="D645" s="35" t="s">
        <v>300</v>
      </c>
      <c r="E645" s="35" t="s">
        <v>558</v>
      </c>
      <c r="F645" s="207" t="s">
        <v>321</v>
      </c>
      <c r="G645" s="272">
        <f>G646</f>
        <v>0</v>
      </c>
    </row>
    <row r="646" spans="1:7" ht="17.25" customHeight="1" hidden="1">
      <c r="A646" s="209" t="s">
        <v>369</v>
      </c>
      <c r="B646" s="35" t="s">
        <v>686</v>
      </c>
      <c r="C646" s="35" t="s">
        <v>551</v>
      </c>
      <c r="D646" s="35" t="s">
        <v>300</v>
      </c>
      <c r="E646" s="35" t="s">
        <v>558</v>
      </c>
      <c r="F646" s="207" t="s">
        <v>323</v>
      </c>
      <c r="G646" s="272">
        <f>G647+G648+G649</f>
        <v>0</v>
      </c>
    </row>
    <row r="647" spans="1:7" ht="9" customHeight="1" hidden="1">
      <c r="A647" s="227" t="s">
        <v>466</v>
      </c>
      <c r="B647" s="35" t="s">
        <v>686</v>
      </c>
      <c r="C647" s="35" t="s">
        <v>551</v>
      </c>
      <c r="D647" s="35" t="s">
        <v>300</v>
      </c>
      <c r="E647" s="35" t="s">
        <v>558</v>
      </c>
      <c r="F647" s="207" t="s">
        <v>325</v>
      </c>
      <c r="G647" s="272"/>
    </row>
    <row r="648" spans="1:7" ht="29.25" customHeight="1" hidden="1">
      <c r="A648" s="227" t="s">
        <v>467</v>
      </c>
      <c r="B648" s="35" t="s">
        <v>686</v>
      </c>
      <c r="C648" s="35" t="s">
        <v>551</v>
      </c>
      <c r="D648" s="35" t="s">
        <v>300</v>
      </c>
      <c r="E648" s="35" t="s">
        <v>558</v>
      </c>
      <c r="F648" s="207" t="s">
        <v>412</v>
      </c>
      <c r="G648" s="272"/>
    </row>
    <row r="649" spans="1:7" ht="17.25" customHeight="1" hidden="1">
      <c r="A649" s="208" t="s">
        <v>326</v>
      </c>
      <c r="B649" s="35" t="s">
        <v>686</v>
      </c>
      <c r="C649" s="35" t="s">
        <v>551</v>
      </c>
      <c r="D649" s="35" t="s">
        <v>300</v>
      </c>
      <c r="E649" s="35" t="s">
        <v>558</v>
      </c>
      <c r="F649" s="207" t="s">
        <v>327</v>
      </c>
      <c r="G649" s="272"/>
    </row>
    <row r="650" spans="1:7" ht="17.25" customHeight="1" hidden="1">
      <c r="A650" s="209" t="s">
        <v>328</v>
      </c>
      <c r="B650" s="35" t="s">
        <v>686</v>
      </c>
      <c r="C650" s="35" t="s">
        <v>551</v>
      </c>
      <c r="D650" s="35" t="s">
        <v>300</v>
      </c>
      <c r="E650" s="35" t="s">
        <v>558</v>
      </c>
      <c r="F650" s="207" t="s">
        <v>329</v>
      </c>
      <c r="G650" s="272">
        <f>G653+G651</f>
        <v>0</v>
      </c>
    </row>
    <row r="651" spans="1:7" ht="15.75" hidden="1">
      <c r="A651" s="204" t="s">
        <v>330</v>
      </c>
      <c r="B651" s="35" t="s">
        <v>686</v>
      </c>
      <c r="C651" s="35" t="s">
        <v>551</v>
      </c>
      <c r="D651" s="35" t="s">
        <v>300</v>
      </c>
      <c r="E651" s="35" t="s">
        <v>558</v>
      </c>
      <c r="F651" s="215" t="s">
        <v>331</v>
      </c>
      <c r="G651" s="272">
        <f>G652</f>
        <v>0</v>
      </c>
    </row>
    <row r="652" spans="1:7" ht="63.75" hidden="1">
      <c r="A652" s="204" t="s">
        <v>332</v>
      </c>
      <c r="B652" s="35" t="s">
        <v>686</v>
      </c>
      <c r="C652" s="35" t="s">
        <v>551</v>
      </c>
      <c r="D652" s="35" t="s">
        <v>300</v>
      </c>
      <c r="E652" s="35" t="s">
        <v>558</v>
      </c>
      <c r="F652" s="215" t="s">
        <v>333</v>
      </c>
      <c r="G652" s="272"/>
    </row>
    <row r="653" spans="1:7" ht="16.5" customHeight="1" hidden="1">
      <c r="A653" s="204" t="s">
        <v>334</v>
      </c>
      <c r="B653" s="35" t="s">
        <v>686</v>
      </c>
      <c r="C653" s="35" t="s">
        <v>551</v>
      </c>
      <c r="D653" s="35" t="s">
        <v>300</v>
      </c>
      <c r="E653" s="35" t="s">
        <v>558</v>
      </c>
      <c r="F653" s="207" t="s">
        <v>335</v>
      </c>
      <c r="G653" s="272">
        <f>G654+G655</f>
        <v>0</v>
      </c>
    </row>
    <row r="654" spans="1:7" ht="16.5" customHeight="1" hidden="1">
      <c r="A654" s="208" t="s">
        <v>336</v>
      </c>
      <c r="B654" s="35" t="s">
        <v>686</v>
      </c>
      <c r="C654" s="35" t="s">
        <v>551</v>
      </c>
      <c r="D654" s="35" t="s">
        <v>300</v>
      </c>
      <c r="E654" s="35" t="s">
        <v>558</v>
      </c>
      <c r="F654" s="207" t="s">
        <v>337</v>
      </c>
      <c r="G654" s="272"/>
    </row>
    <row r="655" spans="1:7" ht="15.75" hidden="1">
      <c r="A655" s="204" t="s">
        <v>338</v>
      </c>
      <c r="B655" s="35" t="s">
        <v>686</v>
      </c>
      <c r="C655" s="35" t="s">
        <v>551</v>
      </c>
      <c r="D655" s="35" t="s">
        <v>300</v>
      </c>
      <c r="E655" s="35" t="s">
        <v>558</v>
      </c>
      <c r="F655" s="207" t="s">
        <v>339</v>
      </c>
      <c r="G655" s="272"/>
    </row>
    <row r="656" spans="1:7" ht="17.25" customHeight="1" hidden="1">
      <c r="A656" s="197" t="s">
        <v>495</v>
      </c>
      <c r="B656" s="35" t="s">
        <v>686</v>
      </c>
      <c r="C656" s="35" t="s">
        <v>551</v>
      </c>
      <c r="D656" s="35" t="s">
        <v>300</v>
      </c>
      <c r="E656" s="35" t="s">
        <v>496</v>
      </c>
      <c r="F656" s="214"/>
      <c r="G656" s="272">
        <f>G657</f>
        <v>0</v>
      </c>
    </row>
    <row r="657" spans="1:7" ht="26.25" hidden="1">
      <c r="A657" s="197" t="s">
        <v>559</v>
      </c>
      <c r="B657" s="35" t="s">
        <v>686</v>
      </c>
      <c r="C657" s="35" t="s">
        <v>551</v>
      </c>
      <c r="D657" s="35" t="s">
        <v>300</v>
      </c>
      <c r="E657" s="35" t="s">
        <v>560</v>
      </c>
      <c r="F657" s="207"/>
      <c r="G657" s="272">
        <f>G658</f>
        <v>0</v>
      </c>
    </row>
    <row r="658" spans="1:7" ht="15.75" hidden="1">
      <c r="A658" s="209" t="s">
        <v>320</v>
      </c>
      <c r="B658" s="35" t="s">
        <v>686</v>
      </c>
      <c r="C658" s="35" t="s">
        <v>551</v>
      </c>
      <c r="D658" s="35" t="s">
        <v>300</v>
      </c>
      <c r="E658" s="35" t="s">
        <v>560</v>
      </c>
      <c r="F658" s="207" t="s">
        <v>321</v>
      </c>
      <c r="G658" s="272">
        <f>G659</f>
        <v>0</v>
      </c>
    </row>
    <row r="659" spans="1:7" ht="15.75" hidden="1">
      <c r="A659" s="209" t="s">
        <v>369</v>
      </c>
      <c r="B659" s="35" t="s">
        <v>686</v>
      </c>
      <c r="C659" s="35" t="s">
        <v>551</v>
      </c>
      <c r="D659" s="35" t="s">
        <v>300</v>
      </c>
      <c r="E659" s="35" t="s">
        <v>560</v>
      </c>
      <c r="F659" s="207" t="s">
        <v>323</v>
      </c>
      <c r="G659" s="272">
        <f>G660</f>
        <v>0</v>
      </c>
    </row>
    <row r="660" spans="1:7" ht="26.25" hidden="1">
      <c r="A660" s="227" t="s">
        <v>467</v>
      </c>
      <c r="B660" s="35" t="s">
        <v>686</v>
      </c>
      <c r="C660" s="35" t="s">
        <v>551</v>
      </c>
      <c r="D660" s="35" t="s">
        <v>300</v>
      </c>
      <c r="E660" s="35" t="s">
        <v>560</v>
      </c>
      <c r="F660" s="207" t="s">
        <v>412</v>
      </c>
      <c r="G660" s="272"/>
    </row>
    <row r="661" spans="1:7" ht="14.25" customHeight="1">
      <c r="A661" s="197" t="s">
        <v>365</v>
      </c>
      <c r="B661" s="35" t="s">
        <v>686</v>
      </c>
      <c r="C661" s="35" t="s">
        <v>551</v>
      </c>
      <c r="D661" s="35" t="s">
        <v>300</v>
      </c>
      <c r="E661" s="219">
        <v>7950000</v>
      </c>
      <c r="F661" s="220"/>
      <c r="G661" s="272">
        <f>G666+G662</f>
        <v>2616.18631</v>
      </c>
    </row>
    <row r="662" spans="1:7" ht="26.25" hidden="1">
      <c r="A662" s="208" t="s">
        <v>367</v>
      </c>
      <c r="B662" s="35" t="s">
        <v>686</v>
      </c>
      <c r="C662" s="35" t="s">
        <v>551</v>
      </c>
      <c r="D662" s="35" t="s">
        <v>300</v>
      </c>
      <c r="E662" s="200" t="s">
        <v>368</v>
      </c>
      <c r="F662" s="207"/>
      <c r="G662" s="272">
        <f>G663</f>
        <v>0</v>
      </c>
    </row>
    <row r="663" spans="1:7" ht="15.75" hidden="1">
      <c r="A663" s="209" t="s">
        <v>320</v>
      </c>
      <c r="B663" s="35" t="s">
        <v>686</v>
      </c>
      <c r="C663" s="35" t="s">
        <v>551</v>
      </c>
      <c r="D663" s="35" t="s">
        <v>300</v>
      </c>
      <c r="E663" s="200" t="s">
        <v>368</v>
      </c>
      <c r="F663" s="207" t="s">
        <v>321</v>
      </c>
      <c r="G663" s="272">
        <f>G664</f>
        <v>0</v>
      </c>
    </row>
    <row r="664" spans="1:7" ht="15.75" hidden="1">
      <c r="A664" s="209" t="s">
        <v>369</v>
      </c>
      <c r="B664" s="35" t="s">
        <v>686</v>
      </c>
      <c r="C664" s="35" t="s">
        <v>551</v>
      </c>
      <c r="D664" s="35" t="s">
        <v>300</v>
      </c>
      <c r="E664" s="200" t="s">
        <v>368</v>
      </c>
      <c r="F664" s="207" t="s">
        <v>323</v>
      </c>
      <c r="G664" s="272">
        <f>G665</f>
        <v>0</v>
      </c>
    </row>
    <row r="665" spans="1:7" ht="15.75" hidden="1">
      <c r="A665" s="208" t="s">
        <v>326</v>
      </c>
      <c r="B665" s="35" t="s">
        <v>686</v>
      </c>
      <c r="C665" s="35" t="s">
        <v>551</v>
      </c>
      <c r="D665" s="35" t="s">
        <v>300</v>
      </c>
      <c r="E665" s="200" t="s">
        <v>368</v>
      </c>
      <c r="F665" s="207" t="s">
        <v>327</v>
      </c>
      <c r="G665" s="272"/>
    </row>
    <row r="666" spans="1:7" ht="31.5" customHeight="1">
      <c r="A666" s="197" t="s">
        <v>553</v>
      </c>
      <c r="B666" s="35" t="s">
        <v>686</v>
      </c>
      <c r="C666" s="35" t="s">
        <v>551</v>
      </c>
      <c r="D666" s="35" t="s">
        <v>300</v>
      </c>
      <c r="E666" s="35" t="s">
        <v>554</v>
      </c>
      <c r="F666" s="214"/>
      <c r="G666" s="272">
        <f>G667</f>
        <v>2616.18631</v>
      </c>
    </row>
    <row r="667" spans="1:7" ht="33" customHeight="1">
      <c r="A667" s="197" t="s">
        <v>689</v>
      </c>
      <c r="B667" s="35" t="s">
        <v>686</v>
      </c>
      <c r="C667" s="35" t="s">
        <v>551</v>
      </c>
      <c r="D667" s="35" t="s">
        <v>300</v>
      </c>
      <c r="E667" s="35" t="s">
        <v>554</v>
      </c>
      <c r="F667" s="214"/>
      <c r="G667" s="272">
        <f>G668+G672+G677</f>
        <v>2616.18631</v>
      </c>
    </row>
    <row r="668" spans="1:7" ht="26.25">
      <c r="A668" s="227" t="s">
        <v>464</v>
      </c>
      <c r="B668" s="35" t="s">
        <v>686</v>
      </c>
      <c r="C668" s="35" t="s">
        <v>551</v>
      </c>
      <c r="D668" s="35" t="s">
        <v>300</v>
      </c>
      <c r="E668" s="35" t="s">
        <v>554</v>
      </c>
      <c r="F668" s="207" t="s">
        <v>308</v>
      </c>
      <c r="G668" s="272">
        <f>G669</f>
        <v>2115.66703</v>
      </c>
    </row>
    <row r="669" spans="1:7" ht="15.75">
      <c r="A669" s="229" t="s">
        <v>465</v>
      </c>
      <c r="B669" s="35" t="s">
        <v>686</v>
      </c>
      <c r="C669" s="35" t="s">
        <v>551</v>
      </c>
      <c r="D669" s="35" t="s">
        <v>300</v>
      </c>
      <c r="E669" s="35" t="s">
        <v>554</v>
      </c>
      <c r="F669" s="207" t="s">
        <v>408</v>
      </c>
      <c r="G669" s="272">
        <f>G670+G671</f>
        <v>2115.66703</v>
      </c>
    </row>
    <row r="670" spans="1:7" ht="15.75">
      <c r="A670" s="209" t="s">
        <v>311</v>
      </c>
      <c r="B670" s="35" t="s">
        <v>686</v>
      </c>
      <c r="C670" s="35" t="s">
        <v>551</v>
      </c>
      <c r="D670" s="35" t="s">
        <v>300</v>
      </c>
      <c r="E670" s="35" t="s">
        <v>554</v>
      </c>
      <c r="F670" s="207" t="s">
        <v>409</v>
      </c>
      <c r="G670" s="272">
        <v>2114.16703</v>
      </c>
    </row>
    <row r="671" spans="1:7" ht="15.75">
      <c r="A671" s="209" t="s">
        <v>318</v>
      </c>
      <c r="B671" s="35" t="s">
        <v>686</v>
      </c>
      <c r="C671" s="35" t="s">
        <v>551</v>
      </c>
      <c r="D671" s="35" t="s">
        <v>300</v>
      </c>
      <c r="E671" s="35" t="s">
        <v>554</v>
      </c>
      <c r="F671" s="207" t="s">
        <v>410</v>
      </c>
      <c r="G671" s="272">
        <v>1.5</v>
      </c>
    </row>
    <row r="672" spans="1:7" ht="15.75">
      <c r="A672" s="209" t="s">
        <v>320</v>
      </c>
      <c r="B672" s="35" t="s">
        <v>686</v>
      </c>
      <c r="C672" s="35" t="s">
        <v>551</v>
      </c>
      <c r="D672" s="35" t="s">
        <v>300</v>
      </c>
      <c r="E672" s="35" t="s">
        <v>554</v>
      </c>
      <c r="F672" s="207" t="s">
        <v>321</v>
      </c>
      <c r="G672" s="272">
        <f>G673</f>
        <v>441.27</v>
      </c>
    </row>
    <row r="673" spans="1:7" ht="15.75">
      <c r="A673" s="209" t="s">
        <v>369</v>
      </c>
      <c r="B673" s="35" t="s">
        <v>686</v>
      </c>
      <c r="C673" s="35" t="s">
        <v>551</v>
      </c>
      <c r="D673" s="35" t="s">
        <v>300</v>
      </c>
      <c r="E673" s="35" t="s">
        <v>554</v>
      </c>
      <c r="F673" s="207" t="s">
        <v>323</v>
      </c>
      <c r="G673" s="272">
        <f>G674+G675+G676</f>
        <v>441.27</v>
      </c>
    </row>
    <row r="674" spans="1:7" ht="24.75" customHeight="1">
      <c r="A674" s="227" t="s">
        <v>466</v>
      </c>
      <c r="B674" s="35" t="s">
        <v>686</v>
      </c>
      <c r="C674" s="35" t="s">
        <v>551</v>
      </c>
      <c r="D674" s="35" t="s">
        <v>300</v>
      </c>
      <c r="E674" s="35" t="s">
        <v>554</v>
      </c>
      <c r="F674" s="207" t="s">
        <v>325</v>
      </c>
      <c r="G674" s="272">
        <v>18.292</v>
      </c>
    </row>
    <row r="675" spans="1:7" ht="26.25" hidden="1">
      <c r="A675" s="227" t="s">
        <v>467</v>
      </c>
      <c r="B675" s="35" t="s">
        <v>686</v>
      </c>
      <c r="C675" s="35" t="s">
        <v>551</v>
      </c>
      <c r="D675" s="35" t="s">
        <v>300</v>
      </c>
      <c r="E675" s="35" t="s">
        <v>554</v>
      </c>
      <c r="F675" s="207" t="s">
        <v>412</v>
      </c>
      <c r="G675" s="272"/>
    </row>
    <row r="676" spans="1:7" ht="15.75">
      <c r="A676" s="208" t="s">
        <v>326</v>
      </c>
      <c r="B676" s="35" t="s">
        <v>686</v>
      </c>
      <c r="C676" s="35" t="s">
        <v>551</v>
      </c>
      <c r="D676" s="35" t="s">
        <v>300</v>
      </c>
      <c r="E676" s="35" t="s">
        <v>554</v>
      </c>
      <c r="F676" s="207" t="s">
        <v>327</v>
      </c>
      <c r="G676" s="272">
        <v>422.978</v>
      </c>
    </row>
    <row r="677" spans="1:7" ht="15.75">
      <c r="A677" s="209" t="s">
        <v>328</v>
      </c>
      <c r="B677" s="35" t="s">
        <v>686</v>
      </c>
      <c r="C677" s="35" t="s">
        <v>551</v>
      </c>
      <c r="D677" s="35" t="s">
        <v>300</v>
      </c>
      <c r="E677" s="35" t="s">
        <v>554</v>
      </c>
      <c r="F677" s="207" t="s">
        <v>329</v>
      </c>
      <c r="G677" s="272">
        <f>G680+G678</f>
        <v>59.249280000000006</v>
      </c>
    </row>
    <row r="678" spans="1:7" ht="15.75">
      <c r="A678" s="204" t="s">
        <v>330</v>
      </c>
      <c r="B678" s="35" t="s">
        <v>686</v>
      </c>
      <c r="C678" s="35" t="s">
        <v>551</v>
      </c>
      <c r="D678" s="35" t="s">
        <v>300</v>
      </c>
      <c r="E678" s="35" t="s">
        <v>554</v>
      </c>
      <c r="F678" s="215" t="s">
        <v>331</v>
      </c>
      <c r="G678" s="272">
        <f>G679</f>
        <v>0.2503</v>
      </c>
    </row>
    <row r="679" spans="1:7" ht="63.75">
      <c r="A679" s="204" t="s">
        <v>332</v>
      </c>
      <c r="B679" s="35" t="s">
        <v>686</v>
      </c>
      <c r="C679" s="35" t="s">
        <v>551</v>
      </c>
      <c r="D679" s="35" t="s">
        <v>300</v>
      </c>
      <c r="E679" s="35" t="s">
        <v>554</v>
      </c>
      <c r="F679" s="215" t="s">
        <v>333</v>
      </c>
      <c r="G679" s="272">
        <v>0.2503</v>
      </c>
    </row>
    <row r="680" spans="1:7" ht="15.75">
      <c r="A680" s="204" t="s">
        <v>334</v>
      </c>
      <c r="B680" s="35" t="s">
        <v>686</v>
      </c>
      <c r="C680" s="35" t="s">
        <v>551</v>
      </c>
      <c r="D680" s="35" t="s">
        <v>300</v>
      </c>
      <c r="E680" s="35" t="s">
        <v>554</v>
      </c>
      <c r="F680" s="207" t="s">
        <v>335</v>
      </c>
      <c r="G680" s="272">
        <f>G681+G682</f>
        <v>58.99898</v>
      </c>
    </row>
    <row r="681" spans="1:7" ht="15.75">
      <c r="A681" s="208" t="s">
        <v>336</v>
      </c>
      <c r="B681" s="35" t="s">
        <v>686</v>
      </c>
      <c r="C681" s="35" t="s">
        <v>551</v>
      </c>
      <c r="D681" s="35" t="s">
        <v>300</v>
      </c>
      <c r="E681" s="35" t="s">
        <v>554</v>
      </c>
      <c r="F681" s="207" t="s">
        <v>337</v>
      </c>
      <c r="G681" s="272">
        <v>30.758</v>
      </c>
    </row>
    <row r="682" spans="1:7" ht="15.75">
      <c r="A682" s="204" t="s">
        <v>338</v>
      </c>
      <c r="B682" s="35" t="s">
        <v>686</v>
      </c>
      <c r="C682" s="35" t="s">
        <v>551</v>
      </c>
      <c r="D682" s="35" t="s">
        <v>300</v>
      </c>
      <c r="E682" s="35" t="s">
        <v>554</v>
      </c>
      <c r="F682" s="207" t="s">
        <v>339</v>
      </c>
      <c r="G682" s="272">
        <v>28.24098</v>
      </c>
    </row>
    <row r="683" spans="1:7" s="195" customFormat="1" ht="15.75">
      <c r="A683" s="213" t="s">
        <v>561</v>
      </c>
      <c r="B683" s="193" t="s">
        <v>686</v>
      </c>
      <c r="C683" s="193" t="s">
        <v>551</v>
      </c>
      <c r="D683" s="193" t="s">
        <v>345</v>
      </c>
      <c r="E683" s="193"/>
      <c r="F683" s="224"/>
      <c r="G683" s="270">
        <f>G684+G701</f>
        <v>269.42783000000003</v>
      </c>
    </row>
    <row r="684" spans="1:7" ht="56.25" customHeight="1">
      <c r="A684" s="204" t="s">
        <v>543</v>
      </c>
      <c r="B684" s="35" t="s">
        <v>686</v>
      </c>
      <c r="C684" s="35" t="s">
        <v>551</v>
      </c>
      <c r="D684" s="35" t="s">
        <v>345</v>
      </c>
      <c r="E684" s="219" t="s">
        <v>544</v>
      </c>
      <c r="F684" s="220"/>
      <c r="G684" s="272">
        <f>G685</f>
        <v>263.17783000000003</v>
      </c>
    </row>
    <row r="685" spans="1:7" ht="21" customHeight="1">
      <c r="A685" s="226" t="s">
        <v>462</v>
      </c>
      <c r="B685" s="35" t="s">
        <v>686</v>
      </c>
      <c r="C685" s="35" t="s">
        <v>551</v>
      </c>
      <c r="D685" s="35" t="s">
        <v>345</v>
      </c>
      <c r="E685" s="35" t="s">
        <v>545</v>
      </c>
      <c r="F685" s="214"/>
      <c r="G685" s="272">
        <f>G686+G690+G695</f>
        <v>263.17783000000003</v>
      </c>
    </row>
    <row r="686" spans="1:7" ht="26.25">
      <c r="A686" s="227" t="s">
        <v>464</v>
      </c>
      <c r="B686" s="35" t="s">
        <v>686</v>
      </c>
      <c r="C686" s="35" t="s">
        <v>551</v>
      </c>
      <c r="D686" s="35" t="s">
        <v>345</v>
      </c>
      <c r="E686" s="35" t="s">
        <v>545</v>
      </c>
      <c r="F686" s="207" t="s">
        <v>308</v>
      </c>
      <c r="G686" s="272">
        <f>G687</f>
        <v>236.90595</v>
      </c>
    </row>
    <row r="687" spans="1:7" ht="15.75">
      <c r="A687" s="229" t="s">
        <v>465</v>
      </c>
      <c r="B687" s="35" t="s">
        <v>686</v>
      </c>
      <c r="C687" s="35" t="s">
        <v>551</v>
      </c>
      <c r="D687" s="35" t="s">
        <v>345</v>
      </c>
      <c r="E687" s="35" t="s">
        <v>545</v>
      </c>
      <c r="F687" s="207" t="s">
        <v>408</v>
      </c>
      <c r="G687" s="272">
        <f>G688+G689</f>
        <v>236.90595</v>
      </c>
    </row>
    <row r="688" spans="1:7" ht="13.5" customHeight="1">
      <c r="A688" s="209" t="s">
        <v>311</v>
      </c>
      <c r="B688" s="35" t="s">
        <v>686</v>
      </c>
      <c r="C688" s="35" t="s">
        <v>551</v>
      </c>
      <c r="D688" s="35" t="s">
        <v>345</v>
      </c>
      <c r="E688" s="35" t="s">
        <v>545</v>
      </c>
      <c r="F688" s="207" t="s">
        <v>409</v>
      </c>
      <c r="G688" s="272">
        <v>236.90595</v>
      </c>
    </row>
    <row r="689" spans="1:7" ht="15.75" hidden="1">
      <c r="A689" s="209" t="s">
        <v>318</v>
      </c>
      <c r="B689" s="35" t="s">
        <v>686</v>
      </c>
      <c r="C689" s="35" t="s">
        <v>551</v>
      </c>
      <c r="D689" s="35" t="s">
        <v>345</v>
      </c>
      <c r="E689" s="35" t="s">
        <v>545</v>
      </c>
      <c r="F689" s="207" t="s">
        <v>410</v>
      </c>
      <c r="G689" s="272"/>
    </row>
    <row r="690" spans="1:7" ht="15.75">
      <c r="A690" s="209" t="s">
        <v>320</v>
      </c>
      <c r="B690" s="35" t="s">
        <v>686</v>
      </c>
      <c r="C690" s="35" t="s">
        <v>551</v>
      </c>
      <c r="D690" s="35" t="s">
        <v>345</v>
      </c>
      <c r="E690" s="35" t="s">
        <v>545</v>
      </c>
      <c r="F690" s="207" t="s">
        <v>321</v>
      </c>
      <c r="G690" s="272">
        <f>G691</f>
        <v>22.55865</v>
      </c>
    </row>
    <row r="691" spans="1:7" ht="15.75">
      <c r="A691" s="209" t="s">
        <v>369</v>
      </c>
      <c r="B691" s="35" t="s">
        <v>686</v>
      </c>
      <c r="C691" s="35" t="s">
        <v>551</v>
      </c>
      <c r="D691" s="35" t="s">
        <v>345</v>
      </c>
      <c r="E691" s="35" t="s">
        <v>545</v>
      </c>
      <c r="F691" s="207" t="s">
        <v>323</v>
      </c>
      <c r="G691" s="272">
        <f>G692+G693+G694</f>
        <v>22.55865</v>
      </c>
    </row>
    <row r="692" spans="1:7" ht="26.25">
      <c r="A692" s="227" t="s">
        <v>466</v>
      </c>
      <c r="B692" s="35" t="s">
        <v>686</v>
      </c>
      <c r="C692" s="35" t="s">
        <v>551</v>
      </c>
      <c r="D692" s="35" t="s">
        <v>345</v>
      </c>
      <c r="E692" s="35" t="s">
        <v>545</v>
      </c>
      <c r="F692" s="207" t="s">
        <v>325</v>
      </c>
      <c r="G692" s="272">
        <v>9.22313</v>
      </c>
    </row>
    <row r="693" spans="1:7" ht="26.25" hidden="1">
      <c r="A693" s="227" t="s">
        <v>467</v>
      </c>
      <c r="B693" s="35" t="s">
        <v>686</v>
      </c>
      <c r="C693" s="35" t="s">
        <v>551</v>
      </c>
      <c r="D693" s="35" t="s">
        <v>345</v>
      </c>
      <c r="E693" s="35" t="s">
        <v>554</v>
      </c>
      <c r="F693" s="207" t="s">
        <v>412</v>
      </c>
      <c r="G693" s="272"/>
    </row>
    <row r="694" spans="1:7" ht="17.25" customHeight="1">
      <c r="A694" s="208" t="s">
        <v>326</v>
      </c>
      <c r="B694" s="35" t="s">
        <v>686</v>
      </c>
      <c r="C694" s="35" t="s">
        <v>551</v>
      </c>
      <c r="D694" s="35" t="s">
        <v>345</v>
      </c>
      <c r="E694" s="35" t="s">
        <v>545</v>
      </c>
      <c r="F694" s="207" t="s">
        <v>327</v>
      </c>
      <c r="G694" s="272">
        <v>13.33552</v>
      </c>
    </row>
    <row r="695" spans="1:7" ht="17.25" customHeight="1">
      <c r="A695" s="209" t="s">
        <v>328</v>
      </c>
      <c r="B695" s="35" t="s">
        <v>686</v>
      </c>
      <c r="C695" s="35" t="s">
        <v>551</v>
      </c>
      <c r="D695" s="35" t="s">
        <v>345</v>
      </c>
      <c r="E695" s="35" t="s">
        <v>545</v>
      </c>
      <c r="F695" s="207" t="s">
        <v>329</v>
      </c>
      <c r="G695" s="272">
        <f>G696+G698</f>
        <v>3.7132300000000003</v>
      </c>
    </row>
    <row r="696" spans="1:7" ht="17.25" customHeight="1">
      <c r="A696" s="204" t="s">
        <v>330</v>
      </c>
      <c r="B696" s="35" t="s">
        <v>686</v>
      </c>
      <c r="C696" s="35" t="s">
        <v>551</v>
      </c>
      <c r="D696" s="35" t="s">
        <v>345</v>
      </c>
      <c r="E696" s="35" t="s">
        <v>545</v>
      </c>
      <c r="F696" s="215" t="s">
        <v>331</v>
      </c>
      <c r="G696" s="272">
        <f>G697</f>
        <v>0.1</v>
      </c>
    </row>
    <row r="697" spans="1:7" ht="69" customHeight="1">
      <c r="A697" s="204" t="s">
        <v>332</v>
      </c>
      <c r="B697" s="35" t="s">
        <v>686</v>
      </c>
      <c r="C697" s="35" t="s">
        <v>551</v>
      </c>
      <c r="D697" s="35" t="s">
        <v>345</v>
      </c>
      <c r="E697" s="35" t="s">
        <v>545</v>
      </c>
      <c r="F697" s="215" t="s">
        <v>333</v>
      </c>
      <c r="G697" s="272">
        <v>0.1</v>
      </c>
    </row>
    <row r="698" spans="1:7" ht="17.25" customHeight="1">
      <c r="A698" s="204" t="s">
        <v>334</v>
      </c>
      <c r="B698" s="35" t="s">
        <v>686</v>
      </c>
      <c r="C698" s="35" t="s">
        <v>551</v>
      </c>
      <c r="D698" s="35" t="s">
        <v>345</v>
      </c>
      <c r="E698" s="35" t="s">
        <v>545</v>
      </c>
      <c r="F698" s="207" t="s">
        <v>335</v>
      </c>
      <c r="G698" s="272">
        <f>G699+G700</f>
        <v>3.61323</v>
      </c>
    </row>
    <row r="699" spans="1:7" ht="17.25" customHeight="1">
      <c r="A699" s="208" t="s">
        <v>336</v>
      </c>
      <c r="B699" s="35" t="s">
        <v>686</v>
      </c>
      <c r="C699" s="35" t="s">
        <v>551</v>
      </c>
      <c r="D699" s="35" t="s">
        <v>345</v>
      </c>
      <c r="E699" s="35" t="s">
        <v>545</v>
      </c>
      <c r="F699" s="207" t="s">
        <v>337</v>
      </c>
      <c r="G699" s="272"/>
    </row>
    <row r="700" spans="1:7" ht="17.25" customHeight="1">
      <c r="A700" s="204" t="s">
        <v>338</v>
      </c>
      <c r="B700" s="35" t="s">
        <v>686</v>
      </c>
      <c r="C700" s="35" t="s">
        <v>551</v>
      </c>
      <c r="D700" s="35" t="s">
        <v>345</v>
      </c>
      <c r="E700" s="35" t="s">
        <v>545</v>
      </c>
      <c r="F700" s="207" t="s">
        <v>339</v>
      </c>
      <c r="G700" s="272">
        <v>3.61323</v>
      </c>
    </row>
    <row r="701" spans="1:7" ht="15.75">
      <c r="A701" s="197" t="s">
        <v>347</v>
      </c>
      <c r="B701" s="35" t="s">
        <v>686</v>
      </c>
      <c r="C701" s="35" t="s">
        <v>551</v>
      </c>
      <c r="D701" s="35" t="s">
        <v>345</v>
      </c>
      <c r="E701" s="35" t="s">
        <v>349</v>
      </c>
      <c r="F701" s="214"/>
      <c r="G701" s="272">
        <f>G702</f>
        <v>6.25</v>
      </c>
    </row>
    <row r="702" spans="1:7" ht="66.75" customHeight="1">
      <c r="A702" s="197" t="s">
        <v>350</v>
      </c>
      <c r="B702" s="35" t="s">
        <v>686</v>
      </c>
      <c r="C702" s="35" t="s">
        <v>551</v>
      </c>
      <c r="D702" s="35" t="s">
        <v>345</v>
      </c>
      <c r="E702" s="35" t="s">
        <v>351</v>
      </c>
      <c r="F702" s="214"/>
      <c r="G702" s="272">
        <f>G703</f>
        <v>6.25</v>
      </c>
    </row>
    <row r="703" spans="1:7" ht="45" customHeight="1">
      <c r="A703" s="241" t="s">
        <v>562</v>
      </c>
      <c r="B703" s="35" t="s">
        <v>686</v>
      </c>
      <c r="C703" s="35" t="s">
        <v>551</v>
      </c>
      <c r="D703" s="35" t="s">
        <v>345</v>
      </c>
      <c r="E703" s="35" t="s">
        <v>563</v>
      </c>
      <c r="F703" s="214"/>
      <c r="G703" s="272">
        <f>G704</f>
        <v>6.25</v>
      </c>
    </row>
    <row r="704" spans="1:7" ht="27" customHeight="1">
      <c r="A704" s="227" t="s">
        <v>464</v>
      </c>
      <c r="B704" s="35" t="s">
        <v>686</v>
      </c>
      <c r="C704" s="35" t="s">
        <v>551</v>
      </c>
      <c r="D704" s="35" t="s">
        <v>345</v>
      </c>
      <c r="E704" s="35" t="s">
        <v>563</v>
      </c>
      <c r="F704" s="214" t="s">
        <v>308</v>
      </c>
      <c r="G704" s="272">
        <f>G705</f>
        <v>6.25</v>
      </c>
    </row>
    <row r="705" spans="1:7" ht="15.75" customHeight="1">
      <c r="A705" s="229" t="s">
        <v>465</v>
      </c>
      <c r="B705" s="35" t="s">
        <v>686</v>
      </c>
      <c r="C705" s="35" t="s">
        <v>551</v>
      </c>
      <c r="D705" s="35" t="s">
        <v>345</v>
      </c>
      <c r="E705" s="35" t="s">
        <v>563</v>
      </c>
      <c r="F705" s="214" t="s">
        <v>408</v>
      </c>
      <c r="G705" s="272">
        <f>G706</f>
        <v>6.25</v>
      </c>
    </row>
    <row r="706" spans="1:7" ht="15" customHeight="1">
      <c r="A706" s="209" t="s">
        <v>311</v>
      </c>
      <c r="B706" s="35" t="s">
        <v>686</v>
      </c>
      <c r="C706" s="35" t="s">
        <v>551</v>
      </c>
      <c r="D706" s="35" t="s">
        <v>345</v>
      </c>
      <c r="E706" s="35" t="s">
        <v>563</v>
      </c>
      <c r="F706" s="214" t="s">
        <v>409</v>
      </c>
      <c r="G706" s="272">
        <v>6.25</v>
      </c>
    </row>
    <row r="707" spans="1:7" ht="15.75" hidden="1">
      <c r="A707" s="209" t="s">
        <v>328</v>
      </c>
      <c r="B707" s="35" t="s">
        <v>686</v>
      </c>
      <c r="C707" s="35" t="s">
        <v>551</v>
      </c>
      <c r="D707" s="35" t="s">
        <v>345</v>
      </c>
      <c r="E707" s="35" t="s">
        <v>554</v>
      </c>
      <c r="F707" s="207" t="s">
        <v>329</v>
      </c>
      <c r="G707" s="272">
        <f>G709+G708</f>
        <v>0</v>
      </c>
    </row>
    <row r="708" spans="1:7" ht="63.75" hidden="1">
      <c r="A708" s="204" t="s">
        <v>332</v>
      </c>
      <c r="B708" s="35" t="s">
        <v>686</v>
      </c>
      <c r="C708" s="35" t="s">
        <v>551</v>
      </c>
      <c r="D708" s="35" t="s">
        <v>345</v>
      </c>
      <c r="E708" s="35" t="s">
        <v>554</v>
      </c>
      <c r="F708" s="215" t="s">
        <v>333</v>
      </c>
      <c r="G708" s="272"/>
    </row>
    <row r="709" spans="1:7" ht="15.75" hidden="1">
      <c r="A709" s="204" t="s">
        <v>334</v>
      </c>
      <c r="B709" s="35" t="s">
        <v>686</v>
      </c>
      <c r="C709" s="35" t="s">
        <v>551</v>
      </c>
      <c r="D709" s="35" t="s">
        <v>345</v>
      </c>
      <c r="E709" s="35" t="s">
        <v>554</v>
      </c>
      <c r="F709" s="207" t="s">
        <v>335</v>
      </c>
      <c r="G709" s="272">
        <f>G710+G711</f>
        <v>0</v>
      </c>
    </row>
    <row r="710" spans="1:7" ht="15.75" hidden="1">
      <c r="A710" s="208" t="s">
        <v>336</v>
      </c>
      <c r="B710" s="35" t="s">
        <v>686</v>
      </c>
      <c r="C710" s="35" t="s">
        <v>551</v>
      </c>
      <c r="D710" s="35" t="s">
        <v>345</v>
      </c>
      <c r="E710" s="35" t="s">
        <v>554</v>
      </c>
      <c r="F710" s="207" t="s">
        <v>337</v>
      </c>
      <c r="G710" s="272"/>
    </row>
    <row r="711" spans="1:7" ht="15.75" hidden="1">
      <c r="A711" s="204" t="s">
        <v>338</v>
      </c>
      <c r="B711" s="35" t="s">
        <v>686</v>
      </c>
      <c r="C711" s="35" t="s">
        <v>551</v>
      </c>
      <c r="D711" s="35" t="s">
        <v>345</v>
      </c>
      <c r="E711" s="35" t="s">
        <v>554</v>
      </c>
      <c r="F711" s="207" t="s">
        <v>339</v>
      </c>
      <c r="G711" s="272"/>
    </row>
    <row r="712" spans="1:7" ht="15.75" customHeight="1" hidden="1">
      <c r="A712" s="209" t="s">
        <v>318</v>
      </c>
      <c r="B712" s="35" t="s">
        <v>686</v>
      </c>
      <c r="C712" s="35" t="s">
        <v>551</v>
      </c>
      <c r="D712" s="35" t="s">
        <v>345</v>
      </c>
      <c r="E712" s="35" t="s">
        <v>563</v>
      </c>
      <c r="F712" s="214" t="s">
        <v>410</v>
      </c>
      <c r="G712" s="272"/>
    </row>
    <row r="713" spans="1:7" s="195" customFormat="1" ht="15.75">
      <c r="A713" s="213" t="s">
        <v>564</v>
      </c>
      <c r="B713" s="193" t="s">
        <v>686</v>
      </c>
      <c r="C713" s="193">
        <v>10</v>
      </c>
      <c r="D713" s="193"/>
      <c r="E713" s="193"/>
      <c r="F713" s="224"/>
      <c r="G713" s="270">
        <f>G714+G730</f>
        <v>389.27854</v>
      </c>
    </row>
    <row r="714" spans="1:7" s="238" customFormat="1" ht="15" customHeight="1">
      <c r="A714" s="213" t="s">
        <v>573</v>
      </c>
      <c r="B714" s="193" t="s">
        <v>686</v>
      </c>
      <c r="C714" s="193">
        <v>10</v>
      </c>
      <c r="D714" s="193" t="s">
        <v>314</v>
      </c>
      <c r="E714" s="193"/>
      <c r="F714" s="224"/>
      <c r="G714" s="270">
        <f>G715</f>
        <v>389.27854</v>
      </c>
    </row>
    <row r="715" spans="1:7" s="195" customFormat="1" ht="15.75">
      <c r="A715" s="197" t="s">
        <v>347</v>
      </c>
      <c r="B715" s="35" t="s">
        <v>686</v>
      </c>
      <c r="C715" s="35">
        <v>10</v>
      </c>
      <c r="D715" s="35" t="s">
        <v>314</v>
      </c>
      <c r="E715" s="35" t="s">
        <v>349</v>
      </c>
      <c r="F715" s="214"/>
      <c r="G715" s="272">
        <f>G716</f>
        <v>389.27854</v>
      </c>
    </row>
    <row r="716" spans="1:7" s="195" customFormat="1" ht="79.5" customHeight="1">
      <c r="A716" s="197" t="s">
        <v>350</v>
      </c>
      <c r="B716" s="35" t="s">
        <v>686</v>
      </c>
      <c r="C716" s="35">
        <v>10</v>
      </c>
      <c r="D716" s="35" t="s">
        <v>314</v>
      </c>
      <c r="E716" s="35" t="s">
        <v>351</v>
      </c>
      <c r="F716" s="214"/>
      <c r="G716" s="272">
        <f>G717+G721</f>
        <v>389.27854</v>
      </c>
    </row>
    <row r="717" spans="1:7" ht="41.25" customHeight="1">
      <c r="A717" s="197" t="s">
        <v>597</v>
      </c>
      <c r="B717" s="35" t="s">
        <v>691</v>
      </c>
      <c r="C717" s="35">
        <v>10</v>
      </c>
      <c r="D717" s="35" t="s">
        <v>314</v>
      </c>
      <c r="E717" s="35" t="s">
        <v>598</v>
      </c>
      <c r="F717" s="214"/>
      <c r="G717" s="272">
        <f>G718</f>
        <v>160</v>
      </c>
    </row>
    <row r="718" spans="1:7" s="195" customFormat="1" ht="15.75">
      <c r="A718" s="209" t="s">
        <v>519</v>
      </c>
      <c r="B718" s="35" t="s">
        <v>691</v>
      </c>
      <c r="C718" s="35">
        <v>10</v>
      </c>
      <c r="D718" s="35" t="s">
        <v>314</v>
      </c>
      <c r="E718" s="35" t="s">
        <v>598</v>
      </c>
      <c r="F718" s="214" t="s">
        <v>520</v>
      </c>
      <c r="G718" s="272">
        <f>G719</f>
        <v>160</v>
      </c>
    </row>
    <row r="719" spans="1:7" s="195" customFormat="1" ht="15.75">
      <c r="A719" s="243" t="s">
        <v>581</v>
      </c>
      <c r="B719" s="35" t="s">
        <v>691</v>
      </c>
      <c r="C719" s="35">
        <v>10</v>
      </c>
      <c r="D719" s="35" t="s">
        <v>314</v>
      </c>
      <c r="E719" s="35" t="s">
        <v>598</v>
      </c>
      <c r="F719" s="214" t="s">
        <v>582</v>
      </c>
      <c r="G719" s="272">
        <f>G720</f>
        <v>160</v>
      </c>
    </row>
    <row r="720" spans="1:7" s="195" customFormat="1" ht="26.25">
      <c r="A720" s="208" t="s">
        <v>599</v>
      </c>
      <c r="B720" s="35" t="s">
        <v>691</v>
      </c>
      <c r="C720" s="35">
        <v>10</v>
      </c>
      <c r="D720" s="35" t="s">
        <v>314</v>
      </c>
      <c r="E720" s="35" t="s">
        <v>598</v>
      </c>
      <c r="F720" s="214" t="s">
        <v>600</v>
      </c>
      <c r="G720" s="272">
        <v>160</v>
      </c>
    </row>
    <row r="721" spans="1:7" s="195" customFormat="1" ht="65.25" customHeight="1">
      <c r="A721" s="197" t="s">
        <v>601</v>
      </c>
      <c r="B721" s="35" t="s">
        <v>686</v>
      </c>
      <c r="C721" s="35">
        <v>10</v>
      </c>
      <c r="D721" s="35" t="s">
        <v>314</v>
      </c>
      <c r="E721" s="35" t="s">
        <v>602</v>
      </c>
      <c r="F721" s="224"/>
      <c r="G721" s="272">
        <f>G727+G722</f>
        <v>229.27854</v>
      </c>
    </row>
    <row r="722" spans="1:7" s="195" customFormat="1" ht="21.75" customHeight="1">
      <c r="A722" s="209" t="s">
        <v>320</v>
      </c>
      <c r="B722" s="35" t="s">
        <v>686</v>
      </c>
      <c r="C722" s="35">
        <v>10</v>
      </c>
      <c r="D722" s="35" t="s">
        <v>314</v>
      </c>
      <c r="E722" s="35" t="s">
        <v>602</v>
      </c>
      <c r="F722" s="207" t="s">
        <v>321</v>
      </c>
      <c r="G722" s="272">
        <f>G723</f>
        <v>1.14067</v>
      </c>
    </row>
    <row r="723" spans="1:7" s="195" customFormat="1" ht="21" customHeight="1">
      <c r="A723" s="209" t="s">
        <v>369</v>
      </c>
      <c r="B723" s="35" t="s">
        <v>686</v>
      </c>
      <c r="C723" s="35">
        <v>10</v>
      </c>
      <c r="D723" s="35" t="s">
        <v>314</v>
      </c>
      <c r="E723" s="35" t="s">
        <v>602</v>
      </c>
      <c r="F723" s="207" t="s">
        <v>323</v>
      </c>
      <c r="G723" s="272">
        <f>G726</f>
        <v>1.14067</v>
      </c>
    </row>
    <row r="724" spans="1:7" s="195" customFormat="1" ht="33" customHeight="1" hidden="1">
      <c r="A724" s="227" t="s">
        <v>466</v>
      </c>
      <c r="B724" s="35" t="s">
        <v>686</v>
      </c>
      <c r="C724" s="35">
        <v>10</v>
      </c>
      <c r="D724" s="35" t="s">
        <v>314</v>
      </c>
      <c r="E724" s="35" t="s">
        <v>602</v>
      </c>
      <c r="F724" s="207" t="s">
        <v>325</v>
      </c>
      <c r="G724" s="272"/>
    </row>
    <row r="725" spans="1:7" s="195" customFormat="1" ht="30" customHeight="1" hidden="1">
      <c r="A725" s="227" t="s">
        <v>467</v>
      </c>
      <c r="B725" s="35" t="s">
        <v>686</v>
      </c>
      <c r="C725" s="35">
        <v>10</v>
      </c>
      <c r="D725" s="35" t="s">
        <v>314</v>
      </c>
      <c r="E725" s="35" t="s">
        <v>602</v>
      </c>
      <c r="F725" s="207" t="s">
        <v>412</v>
      </c>
      <c r="G725" s="272"/>
    </row>
    <row r="726" spans="1:7" s="195" customFormat="1" ht="15.75" customHeight="1">
      <c r="A726" s="208" t="s">
        <v>326</v>
      </c>
      <c r="B726" s="35" t="s">
        <v>686</v>
      </c>
      <c r="C726" s="35">
        <v>10</v>
      </c>
      <c r="D726" s="35" t="s">
        <v>314</v>
      </c>
      <c r="E726" s="35" t="s">
        <v>602</v>
      </c>
      <c r="F726" s="207" t="s">
        <v>327</v>
      </c>
      <c r="G726" s="272">
        <v>1.14067</v>
      </c>
    </row>
    <row r="727" spans="1:7" s="195" customFormat="1" ht="18" customHeight="1">
      <c r="A727" s="209" t="s">
        <v>519</v>
      </c>
      <c r="B727" s="35" t="s">
        <v>686</v>
      </c>
      <c r="C727" s="35">
        <v>10</v>
      </c>
      <c r="D727" s="35" t="s">
        <v>314</v>
      </c>
      <c r="E727" s="35" t="s">
        <v>602</v>
      </c>
      <c r="F727" s="214" t="s">
        <v>520</v>
      </c>
      <c r="G727" s="272">
        <f>G728</f>
        <v>228.13787</v>
      </c>
    </row>
    <row r="728" spans="1:7" s="195" customFormat="1" ht="17.25" customHeight="1">
      <c r="A728" s="243" t="s">
        <v>581</v>
      </c>
      <c r="B728" s="35" t="s">
        <v>686</v>
      </c>
      <c r="C728" s="35">
        <v>10</v>
      </c>
      <c r="D728" s="35" t="s">
        <v>314</v>
      </c>
      <c r="E728" s="35" t="s">
        <v>602</v>
      </c>
      <c r="F728" s="214" t="s">
        <v>582</v>
      </c>
      <c r="G728" s="272">
        <f>G729</f>
        <v>228.13787</v>
      </c>
    </row>
    <row r="729" spans="1:7" s="195" customFormat="1" ht="31.5" customHeight="1" thickBot="1">
      <c r="A729" s="281" t="s">
        <v>599</v>
      </c>
      <c r="B729" s="249" t="s">
        <v>686</v>
      </c>
      <c r="C729" s="249">
        <v>10</v>
      </c>
      <c r="D729" s="249" t="s">
        <v>314</v>
      </c>
      <c r="E729" s="249" t="s">
        <v>602</v>
      </c>
      <c r="F729" s="282" t="s">
        <v>600</v>
      </c>
      <c r="G729" s="283">
        <v>228.13787</v>
      </c>
    </row>
  </sheetData>
  <sheetProtection/>
  <mergeCells count="19">
    <mergeCell ref="G17:G18"/>
    <mergeCell ref="A17:A18"/>
    <mergeCell ref="B17:B18"/>
    <mergeCell ref="C17:C18"/>
    <mergeCell ref="D17:D18"/>
    <mergeCell ref="E17:E18"/>
    <mergeCell ref="F17:F18"/>
    <mergeCell ref="A10:G10"/>
    <mergeCell ref="A11:G11"/>
    <mergeCell ref="B12:F12"/>
    <mergeCell ref="B13:F13"/>
    <mergeCell ref="A14:F14"/>
    <mergeCell ref="A15:F15"/>
    <mergeCell ref="A2:G2"/>
    <mergeCell ref="A3:G3"/>
    <mergeCell ref="A4:G4"/>
    <mergeCell ref="A5:G5"/>
    <mergeCell ref="A8:F8"/>
    <mergeCell ref="A9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FINOTDEL</dc:creator>
  <cp:keywords/>
  <dc:description/>
  <cp:lastModifiedBy>Финансы</cp:lastModifiedBy>
  <dcterms:created xsi:type="dcterms:W3CDTF">2013-05-20T06:19:47Z</dcterms:created>
  <dcterms:modified xsi:type="dcterms:W3CDTF">2013-05-20T07:05:41Z</dcterms:modified>
  <cp:category/>
  <cp:version/>
  <cp:contentType/>
  <cp:contentStatus/>
</cp:coreProperties>
</file>