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25" windowHeight="6330" tabRatio="870" activeTab="3"/>
  </bookViews>
  <sheets>
    <sheet name="пр1" sheetId="1" r:id="rId1"/>
    <sheet name="пр 5" sheetId="2" r:id="rId2"/>
    <sheet name="По прогр.и непр 7" sheetId="3" r:id="rId3"/>
    <sheet name="Ведомственная структура 8" sheetId="4" r:id="rId4"/>
  </sheets>
  <definedNames>
    <definedName name="_xlnm.Print_Area" localSheetId="3">'Ведомственная структура 8'!$A$1:$L$579</definedName>
    <definedName name="_xlnm.Print_Area" localSheetId="2">'По прогр.и непр 7'!$A$1:$F$103</definedName>
  </definedNames>
  <calcPr fullCalcOnLoad="1"/>
</workbook>
</file>

<file path=xl/sharedStrings.xml><?xml version="1.0" encoding="utf-8"?>
<sst xmlns="http://schemas.openxmlformats.org/spreadsheetml/2006/main" count="3218" uniqueCount="597">
  <si>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</si>
  <si>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</si>
  <si>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1 09 00000 00 0000 000</t>
  </si>
  <si>
    <t>ЗАДОЛЖЕННОСТЬ И ПЕРЕРАСЧЕТЫ ПО ОТМЕНЕННЫМ НАЛОГАМ, СБОРАМ И ИНЫМ ОБЯЗАТЕЛЬНЫМ ПЛАТЕЖАМ</t>
  </si>
  <si>
    <t xml:space="preserve"> 1 09 04000 00 0000 110</t>
  </si>
  <si>
    <t>Налоги на имущество</t>
  </si>
  <si>
    <t xml:space="preserve"> 1 09 04050 00 0000 110</t>
  </si>
  <si>
    <t>Земельный налог (по обязательствам, возникшим до        1 января 2006 года)</t>
  </si>
  <si>
    <t xml:space="preserve"> 1 09 04050 10 0000 110</t>
  </si>
  <si>
    <t>Земельный налог (по обязательствам, возникшим до        1 января 2006 года), мобилизуемый на территориях поселений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</si>
  <si>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</si>
  <si>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</si>
  <si>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1 11 05000 00 0000 120</t>
  </si>
  <si>
    <t xml:space="preserve"> 01 00 00 00 00 0000 000</t>
  </si>
  <si>
    <t xml:space="preserve"> 01 02 00 00 04 0000 710</t>
  </si>
  <si>
    <t>Получение кредитов от кредитных организаций бюджетами городских округов в валюте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</si>
  <si>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</si>
  <si>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</si>
  <si>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</si>
  <si>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</si>
  <si>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</si>
  <si>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</si>
  <si>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</si>
  <si>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</si>
  <si>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</si>
  <si>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</si>
  <si>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И КОМПЕНСАЦИИ ЗАТРАТ ГОСУДАРСТВА</t>
  </si>
  <si>
    <t xml:space="preserve"> 1 13 01995 00 0000 130</t>
  </si>
  <si>
    <t>Прочие доходы от оказания платных услуг (работ)</t>
  </si>
  <si>
    <t xml:space="preserve"> 1 13 01995 10 0000 130</t>
  </si>
  <si>
    <t>Прочие доходы от оказания платных услуг (работ) получателями средств бюджетов поселений</t>
  </si>
  <si>
    <t xml:space="preserve"> 1 14 00000 00 0000 000</t>
  </si>
  <si>
    <t>ДОХОДЫ ОТ ПРОДАЖИ МАТЕРИАЛЬНЫХ И НЕМАТЕРИАЛЬНЫХ АКТИВОВ</t>
  </si>
  <si>
    <t xml:space="preserve"> 1 14 06000 00 0000 430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</si>
  <si>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</si>
  <si>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 xml:space="preserve"> 1 14 06010 00 0000 430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</si>
  <si>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</si>
  <si>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1 14 06013 10 0000 430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</si>
  <si>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</si>
  <si>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 xml:space="preserve">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</si>
  <si>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</si>
  <si>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</si>
  <si>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</si>
  <si>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 xml:space="preserve"> 1 17 00000 00 0000 000</t>
  </si>
  <si>
    <t>ПРОЧИЕ НЕНАЛОГОВЫЕ ДОХОДЫ</t>
  </si>
  <si>
    <t xml:space="preserve"> 1 17 01000 00 0000 180</t>
  </si>
  <si>
    <t>Невыясненные поступления</t>
  </si>
  <si>
    <t xml:space="preserve"> 1 17 01050 10 0000 180</t>
  </si>
  <si>
    <t>Невыясненные поступления, зачисляемые в бюджеты поселений</t>
  </si>
  <si>
    <t xml:space="preserve"> 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</si>
  <si>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</si>
  <si>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</si>
  <si>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</si>
  <si>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Бюджетные кредиты от других бюджетов бюджетной системы Российской Федерации</t>
  </si>
  <si>
    <t xml:space="preserve"> 2 02 01000 00 0000 151</t>
  </si>
  <si>
    <t>Дотации бюджетам субъектов Российской Федерации и муниципальных образований</t>
  </si>
  <si>
    <t xml:space="preserve"> 2 02 01001 00 0000 151</t>
  </si>
  <si>
    <t>Дотации на выравнивание бюджетной обеспеченности</t>
  </si>
  <si>
    <t xml:space="preserve"> 2 02 01001 10 0000 151</t>
  </si>
  <si>
    <t>Дотации бюджетам поселений на выравнивание бюджетной обеспеченности</t>
  </si>
  <si>
    <t xml:space="preserve"> 2 02 01003 00 0000 151</t>
  </si>
  <si>
    <t>Дотации бюджетам на поддержку мер по обеспечению сбалансированности бюджетов</t>
  </si>
  <si>
    <t xml:space="preserve"> 2 02 01003 10 0000 151</t>
  </si>
  <si>
    <t>Дотации бюджетам поселений на поддержку мер по обеспечению сбалансированности бюджетов</t>
  </si>
  <si>
    <t xml:space="preserve"> 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</si>
  <si>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</si>
  <si>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 2 02 02051 00 0000 151</t>
  </si>
  <si>
    <t>Субсидии бюджетам на реализацию федеральных целевых программ</t>
  </si>
  <si>
    <t xml:space="preserve"> 2 02 02051 10 0000 151</t>
  </si>
  <si>
    <t>Предупреждение и ликвидация последствий чрезвычайных ситуаций и стихийных бедствий,</t>
  </si>
  <si>
    <t>Субсидии бюджетам поселений на реализацию федеральных целевых программ</t>
  </si>
  <si>
    <t xml:space="preserve"> 2 02 02077 00 0000 151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</si>
  <si>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</si>
  <si>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 xml:space="preserve"> 2 02 02077 10 0000 151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</si>
  <si>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</si>
  <si>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 xml:space="preserve"> 2 02 02999 00 0000 151</t>
  </si>
  <si>
    <t>Прочие субсидии</t>
  </si>
  <si>
    <t xml:space="preserve"> 2 02 02999 10 0000 151</t>
  </si>
  <si>
    <t>Прочие субсидии бюджетам поселений</t>
  </si>
  <si>
    <t>в том числе</t>
  </si>
  <si>
    <t xml:space="preserve"> 2 02 03000 00 0000 151</t>
  </si>
  <si>
    <t xml:space="preserve">Субвенции бюджетам субъектов Российской Федерации и муниципальных образований </t>
  </si>
  <si>
    <t xml:space="preserve">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</si>
  <si>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</si>
  <si>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</si>
  <si>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</si>
  <si>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2 02 03999 00 0000 151</t>
  </si>
  <si>
    <t>Прочие субвенции</t>
  </si>
  <si>
    <t>2 02 03999 10 0000 151</t>
  </si>
  <si>
    <t>Прочие субвенции бюджетам поселений</t>
  </si>
  <si>
    <t>Субвенция на  предоставление  гражданам субсидий на оплату ЖКУ</t>
  </si>
  <si>
    <t>Субвенция местным бюджетам на содержание работников, осуществляющих переданные государственные полномочия по организации предоставления гражданам субсидий на оплату жилых помещений и коммунальных услуг</t>
  </si>
  <si>
    <t xml:space="preserve"> 2 02 04000 00 0000 151</t>
  </si>
  <si>
    <t>Иные межбюджетные трансферты</t>
  </si>
  <si>
    <t xml:space="preserve"> Мероприятия по обеспечению защиты населения и территории от чрезвычайных ситуаций природного и техногенного характера, гражданская оборона</t>
  </si>
  <si>
    <t>Программа  "Физическая культура и спорт" муниципальной программы "Развитие физической культуры и спорта в Званновском сельсовете Глушковского района"</t>
  </si>
  <si>
    <t>2 02 04012 00 0000 151</t>
  </si>
  <si>
    <t>в редакции от 21.04.2014 г. №10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</si>
  <si>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</si>
  <si>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</si>
  <si>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</si>
  <si>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 xml:space="preserve">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</si>
  <si>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</si>
  <si>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</si>
  <si>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</si>
  <si>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2 07 00000 00 0000 180</t>
  </si>
  <si>
    <t>ПРОЧИЕ БЕЗВОЗМЕЗДНЫЕ ПОСТУПЛЕНИЯ</t>
  </si>
  <si>
    <t xml:space="preserve"> 2 07 05030 10 0000 180</t>
  </si>
  <si>
    <t>Прочие безвозмездные поступления в бюджеты поселений</t>
  </si>
  <si>
    <t>ВСЕГО ДОХОДОВ</t>
  </si>
  <si>
    <t>Молодежная политика и оздоровление детей</t>
  </si>
  <si>
    <t xml:space="preserve">Культура,  кинематография </t>
  </si>
  <si>
    <t>Предоставление субсидий муниципальным бюджетным, автономным учреждениям и иным некоммерческим организациям</t>
  </si>
  <si>
    <t>14</t>
  </si>
  <si>
    <t>программа "Формирование здорового образа жизни" на 2010-2013 годы</t>
  </si>
  <si>
    <t>программа "Улучшение демографической ситуации в городе Курске " на 2010-2013 годы</t>
  </si>
  <si>
    <t>программа "Энергосбережение  и повышение энергетической эффективности на территории муниципального образования "Город Курск" на 2010-2015 годы</t>
  </si>
  <si>
    <t>Уплата налогов, сборов и иных обязательных платежей в бюджетную систему Российской Федерации</t>
  </si>
  <si>
    <t>851</t>
  </si>
  <si>
    <t>Уплата прочих налогов, сборов и иных обязательных платежей</t>
  </si>
  <si>
    <t>852</t>
  </si>
  <si>
    <t>Мобилизационная подготовка экономики</t>
  </si>
  <si>
    <t xml:space="preserve"> Субсидия  местным бюджетам  для долевого финансирования расходов по организации отдыха детей в каникулярное время</t>
  </si>
  <si>
    <t>521 01 10</t>
  </si>
  <si>
    <t xml:space="preserve">Расходы на выплаты персоналу в целях обеспечения выполнения функций органами местного самоуправления, казенными учреждениями </t>
  </si>
  <si>
    <t>100</t>
  </si>
  <si>
    <t>796 05 00</t>
  </si>
  <si>
    <t>Приобретение товаров, работ и услуг в пользу граждан</t>
  </si>
  <si>
    <t xml:space="preserve">      Программа   "Организация городских физкультурно-спортивных мероприятий  и обеспечение деятельности муниципальных учреждений  спортивной направленности" на  2012 год</t>
  </si>
  <si>
    <t>512 97 00</t>
  </si>
  <si>
    <t>Ведомственные  целевые программы муниципальных образований</t>
  </si>
  <si>
    <t>400</t>
  </si>
  <si>
    <t xml:space="preserve">      Программа   "Содействие занятости населения города Курска на  2012-2014 годы "</t>
  </si>
  <si>
    <t xml:space="preserve">Субсидии муниципальным бюджетным учреждениям на    финансовое обеспечение выполнения муниципального   задания на оказание муниципальных услуг (выполнение работ)                        </t>
  </si>
  <si>
    <t>Субсидии бюджетным учреждениям на иные цели</t>
  </si>
  <si>
    <t>Субсидии автономным учреждениям</t>
  </si>
  <si>
    <t>620</t>
  </si>
  <si>
    <t xml:space="preserve">Субсидии муниципальным автономным учреждениям на    финансовое обеспечение выполнения муниципального   задания на оказание муниципальных услуг (выполнение работ)                        </t>
  </si>
  <si>
    <t>Субсидии автономным учреждениям на иные цели</t>
  </si>
  <si>
    <t>622</t>
  </si>
  <si>
    <t>Периодические издания,  учрежденные органами  законодательной и исполнительной власти</t>
  </si>
  <si>
    <t xml:space="preserve">Раздел </t>
  </si>
  <si>
    <t>Подраздел</t>
  </si>
  <si>
    <t>Вид расходов</t>
  </si>
  <si>
    <t>Жилищно-коммунальное хозяйство</t>
  </si>
  <si>
    <t>002 00 00</t>
  </si>
  <si>
    <t>Межбюджетные трансферты бюджетам государственных внебюджетных фондов</t>
  </si>
  <si>
    <t>Межбюджетные трансферты</t>
  </si>
  <si>
    <t>Расходы на реализацию пилотного проекта на преимущественно одноканальное финансирование здравоохранения в Курской области</t>
  </si>
  <si>
    <t>тыс.рублей</t>
  </si>
  <si>
    <t>Закупка товаров, работ, услуг в сфере    информационно-коммуникационных технологий</t>
  </si>
  <si>
    <t>Закупка товаров, работ, услуг в целях капитального ремонта муниципального имущества</t>
  </si>
  <si>
    <t>243</t>
  </si>
  <si>
    <t>Прочая закупка товаров, работ и услуг для муниципальных нужд</t>
  </si>
  <si>
    <t>244</t>
  </si>
  <si>
    <t>Программа  "Духовно-нравственное воспитание детей в  образовательных учреждениях  города Курска на  2009-2013 годы "</t>
  </si>
  <si>
    <t>Депутаты представительного органа муниципального образования</t>
  </si>
  <si>
    <t>795 01 00</t>
  </si>
  <si>
    <t>795 02 00</t>
  </si>
  <si>
    <t>795 03 00</t>
  </si>
  <si>
    <t xml:space="preserve">за счет  средств от оказания платных услуг и  прочих безвозмездных поступлений   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</si>
  <si>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 Федерации, переданных для осуществления органам местного самоуправления в установленном порядке</t>
  </si>
  <si>
    <t>521 02 00</t>
  </si>
  <si>
    <t>Программа "Культура " на 2011-2015 годы</t>
  </si>
  <si>
    <t>Код бюджетополучателя</t>
  </si>
  <si>
    <t>Обслуживание муниципального долга</t>
  </si>
  <si>
    <t>720</t>
  </si>
  <si>
    <t>программа "Детская игровая и спортивная площадка " на 2009-2013 годы</t>
  </si>
  <si>
    <t>Уплата налога на имущество организаций и земельного налога</t>
  </si>
  <si>
    <t>065 03 00</t>
  </si>
  <si>
    <t>Пенсионное обеспечение</t>
  </si>
  <si>
    <t>Программа  "Энергосбережение  и повышение энергетической эффективности на территории муниципального образования "Город Курск" на 2010-2015 годы"</t>
  </si>
  <si>
    <t>457 99 00</t>
  </si>
  <si>
    <t>Субсидии муниципальным бюджетным учреждениям на иные цели</t>
  </si>
  <si>
    <t>Субсидии муниципальным бюджетным учреждениям на финансовое обеспечение выполнения муниципального задания на оказание муниципальных услуг (выполнение работ)</t>
  </si>
  <si>
    <t>Национальная экономика</t>
  </si>
  <si>
    <t>435 00 00</t>
  </si>
  <si>
    <t>435 99 00</t>
  </si>
  <si>
    <t>Другие вопросы в области физической культуры и спорта</t>
  </si>
  <si>
    <t>13</t>
  </si>
  <si>
    <t>Обслуживание  государственного и муниципального долга</t>
  </si>
  <si>
    <t>02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</si>
  <si>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</si>
  <si>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452 99 00</t>
  </si>
  <si>
    <t xml:space="preserve">Мероприятия по проведению оздоровительной кампании детей </t>
  </si>
  <si>
    <t xml:space="preserve">Оздоровление детей </t>
  </si>
  <si>
    <t>432 02 00</t>
  </si>
  <si>
    <t>432 00 00</t>
  </si>
  <si>
    <t>Процентные платежи по долговым обязательствам</t>
  </si>
  <si>
    <t xml:space="preserve">Бюджетные инвестиции </t>
  </si>
  <si>
    <t>485 98 00</t>
  </si>
  <si>
    <t>803</t>
  </si>
  <si>
    <t>04</t>
  </si>
  <si>
    <t>Глава муниципального образования</t>
  </si>
  <si>
    <t>611</t>
  </si>
  <si>
    <t>Обеспечение деятельности(оказание услуг) подведомственных учреждений</t>
  </si>
  <si>
    <t>Приобретение товаров, работ , услуг в пользу  граждан</t>
  </si>
  <si>
    <t>Программа  "Содействие занятости населения города Курска на  2012-2014 годы "</t>
  </si>
  <si>
    <t>Дорожное хозяйство (дорожные фонды)</t>
  </si>
  <si>
    <t>03</t>
  </si>
  <si>
    <t xml:space="preserve">000 00 00 </t>
  </si>
  <si>
    <t>11</t>
  </si>
  <si>
    <t xml:space="preserve">Национальная безопасность и правоохранительная деятельность </t>
  </si>
  <si>
    <t>Периодическая печать и издательства</t>
  </si>
  <si>
    <t xml:space="preserve">         Областная целевая программа "Развитие образования Курской области  на 2011 - 2013 годы"</t>
  </si>
  <si>
    <t>522 42 00</t>
  </si>
  <si>
    <t>Субсидии муниципальным образованиям на дополнительное финансирование мероприятий по организации питания обучающихся муниципальных общеобразовательных учреждений</t>
  </si>
  <si>
    <t>522 42 03</t>
  </si>
  <si>
    <t>Другие вопросы в области национальной безопасности и правоохранительной деятельности</t>
  </si>
  <si>
    <t>Мероприятия  в области  здравоохранения,  спорта и                                                              физической культуры, туризма</t>
  </si>
  <si>
    <t xml:space="preserve">795 03 00 </t>
  </si>
  <si>
    <t>795 06 00</t>
  </si>
  <si>
    <t>795 07 00</t>
  </si>
  <si>
    <t>795 10 00</t>
  </si>
  <si>
    <t>795 12 00</t>
  </si>
  <si>
    <t>795 14 00</t>
  </si>
  <si>
    <t>795 16 00</t>
  </si>
  <si>
    <t>795 17 00</t>
  </si>
  <si>
    <t xml:space="preserve">Программа "Формирование здорового образа жизни" на 2010-2013 годы </t>
  </si>
  <si>
    <t>441</t>
  </si>
  <si>
    <t xml:space="preserve">Бюджетные инвестиции  на приобретение объектов недвижимого имущества </t>
  </si>
  <si>
    <t>440</t>
  </si>
  <si>
    <t>Бюджетные инвестиции на приобретение объектов недвижимого имущества казенным учреждениям</t>
  </si>
  <si>
    <t>программа "Молодежь города Курска   на 2011-2015 годы</t>
  </si>
  <si>
    <t>программа "Организация отдыха, оздоровления и занятости детей и молодежи города Курска на 2010-2012 годы"</t>
  </si>
  <si>
    <t>программа "Формирование здорового образа жизни " на 2010-2013 годы</t>
  </si>
  <si>
    <t>Другие вопросы в области образования</t>
  </si>
  <si>
    <t>07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</si>
  <si>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</si>
  <si>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</si>
  <si>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</si>
  <si>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</si>
  <si>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321</t>
  </si>
  <si>
    <t>Пособия и компенсации гражданам и иные социальные выплаты, кроме публичных нормативных обязательств</t>
  </si>
  <si>
    <t>Иные бюджетные ассигнования</t>
  </si>
  <si>
    <t>800</t>
  </si>
  <si>
    <t>850</t>
  </si>
  <si>
    <t>Программа  "Безопасность муниципальных  образовательных учреждений  города Курска на  2011-2015 годы "</t>
  </si>
  <si>
    <t>796 00 00</t>
  </si>
  <si>
    <t>323</t>
  </si>
  <si>
    <t>Мобилизационная и вневойсковая подготовка</t>
  </si>
  <si>
    <t>Функционирование  законодательных (представительных)
органов государственной власти и представительных органов муниципальных образований</t>
  </si>
  <si>
    <t>Другие общегосударственные вопросы</t>
  </si>
  <si>
    <t>Физическая культура и спорт</t>
  </si>
  <si>
    <t>Наименование отраслей</t>
  </si>
  <si>
    <t>Коммунальное хозяйство</t>
  </si>
  <si>
    <t>Выполнение функций бюджетными учреждениями</t>
  </si>
  <si>
    <t>521 02 20</t>
  </si>
  <si>
    <t>612</t>
  </si>
  <si>
    <t>08</t>
  </si>
  <si>
    <t>05</t>
  </si>
  <si>
    <t>Функционирование высшего должностного лица субъекта Российской Федерации и муниципального образования</t>
  </si>
  <si>
    <t>Целевые программы муниципальных образований</t>
  </si>
  <si>
    <t>795 18 00</t>
  </si>
  <si>
    <t>002 03 00</t>
  </si>
  <si>
    <t>500</t>
  </si>
  <si>
    <t>002 04 00</t>
  </si>
  <si>
    <t>10</t>
  </si>
  <si>
    <t>09</t>
  </si>
  <si>
    <t>452 00 00</t>
  </si>
  <si>
    <t>795 00 00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</si>
  <si>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</si>
  <si>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</si>
  <si>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</si>
  <si>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</si>
  <si>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Расходы на выплаты персоналу  органов местного самоуправления</t>
  </si>
  <si>
    <t>120</t>
  </si>
  <si>
    <t>Закупка товаров, работ и услуг для муниципальных нужд</t>
  </si>
  <si>
    <t>200</t>
  </si>
  <si>
    <t>Иные закупки товаров, работ и услуг для муниципальных нужд</t>
  </si>
  <si>
    <t>240</t>
  </si>
  <si>
    <t xml:space="preserve">Закупка товаров, работ, услуг в сфере    информационно-коммуникационных технологий
</t>
  </si>
  <si>
    <t>242</t>
  </si>
  <si>
    <t>Благоустройство</t>
  </si>
  <si>
    <t>Публичные нормативные выплаты гражданам несоциального характера</t>
  </si>
  <si>
    <t>330</t>
  </si>
  <si>
    <t>Программа "Повышение безопасности дорожного движения  в городе Курске" в 2010-2012 годах</t>
  </si>
  <si>
    <t>ВСЕГО</t>
  </si>
  <si>
    <t>621</t>
  </si>
  <si>
    <t>Целевая статья</t>
  </si>
  <si>
    <t>000 00 00</t>
  </si>
  <si>
    <t>000</t>
  </si>
  <si>
    <t>Общегосударственные вопросы</t>
  </si>
  <si>
    <t>00</t>
  </si>
  <si>
    <t>065 00 00</t>
  </si>
  <si>
    <t>Процентные платежи по муниципальному долгу</t>
  </si>
  <si>
    <t>457 00 00</t>
  </si>
  <si>
    <t>431 01 00</t>
  </si>
  <si>
    <t>12</t>
  </si>
  <si>
    <t xml:space="preserve">000 </t>
  </si>
  <si>
    <t>Специальные расходы</t>
  </si>
  <si>
    <t>880</t>
  </si>
  <si>
    <t>Предоставление субсидий муниципальным бюджетным, автономным учреждениям и иным  некоммерческим организациям</t>
  </si>
  <si>
    <t>600</t>
  </si>
  <si>
    <t>Субсидии бюджетным учреждениям</t>
  </si>
  <si>
    <t>610</t>
  </si>
  <si>
    <t xml:space="preserve">Учреждения, обеспечивающие предоставление услуг в сфере образования </t>
  </si>
  <si>
    <t>Культура</t>
  </si>
  <si>
    <t>001</t>
  </si>
  <si>
    <t>Выполнение функций органами местного самоуправления</t>
  </si>
  <si>
    <t xml:space="preserve">Физическая культура </t>
  </si>
  <si>
    <t>Обеспечение деятельности (оказание услуг) подведомственных учреждений</t>
  </si>
  <si>
    <t>Программа  "Улучшение демографической ситуации в   городе Курске  на 2010-2013 годы "</t>
  </si>
  <si>
    <t>Руководство и управление в сфере установленных функций органов  местного самоуправления</t>
  </si>
  <si>
    <t>Расходы на выплаты персоналу  казенных учреждений</t>
  </si>
  <si>
    <t>110</t>
  </si>
  <si>
    <t>111</t>
  </si>
  <si>
    <t>112</t>
  </si>
  <si>
    <t>Субвенции  местным бюджетам  на содержание   работников,  осуществляющих переданные государственные  полномочия по выплате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</si>
  <si>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002 12 00</t>
  </si>
  <si>
    <t>Центральный аппарат</t>
  </si>
  <si>
    <t>01</t>
  </si>
  <si>
    <t>Национальная оборона</t>
  </si>
  <si>
    <t xml:space="preserve">Средства массовой информации </t>
  </si>
  <si>
    <t>Осуществление первичного воинского учета  на территориях где  отсутствуют  военные комиссариаты</t>
  </si>
  <si>
    <t>Обслуживание государственного внутреннего и муниципального долга</t>
  </si>
  <si>
    <t>700</t>
  </si>
  <si>
    <t>Обслуживание муниципального долга поселения</t>
  </si>
  <si>
    <t>710 00 00</t>
  </si>
  <si>
    <t>к решению Собрания депутатов мун иципального образования "Званновский сельсовет" Глушковского района Курской области "О  бюджете муниципального образования "Званновский сельсовет" Глушковского района Курской области на 2014 год и плановый период 2015 и 2016 годов     от 13 декабря 2013 г. № 41</t>
  </si>
  <si>
    <t>от  "13"   декабря  2013 г.  №41</t>
  </si>
  <si>
    <t>06 1 1414</t>
  </si>
  <si>
    <t>07 1 1434</t>
  </si>
  <si>
    <t>от  "13"   декабря  2013 г.  № 41</t>
  </si>
  <si>
    <t>Обеспечение функционирования высшего должностного лица органа местного самоуправления</t>
  </si>
  <si>
    <t>711 00 00</t>
  </si>
  <si>
    <t>711 14 02</t>
  </si>
  <si>
    <t>Обеспечение деятельности и выполнение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</si>
  <si>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</si>
  <si>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</si>
  <si>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функционирования высшего органа исполнительной власти муниципального образования</t>
  </si>
  <si>
    <t>72 0 0000</t>
  </si>
  <si>
    <t>Обеспечение деятельности  органов местного самоуправления</t>
  </si>
  <si>
    <t>72 1 0000</t>
  </si>
  <si>
    <t>72 1 1402</t>
  </si>
  <si>
    <t>Закупка товаров, работ и услуг для государственных (муниципальных) нужд</t>
  </si>
  <si>
    <t>Муниципальная программа  «Социальная поддержка граждан в Глушковском   районе Курской области».</t>
  </si>
  <si>
    <t>Подпрограмма "Развитие мер социальной поддержки отдельных категорий граждан " муниципальной программы «Социальная поддержка граждан в Глушковском   районе Курской области»</t>
  </si>
  <si>
    <t>02 0 0000</t>
  </si>
  <si>
    <t>04 0 0000</t>
  </si>
  <si>
    <t>04 1 0000</t>
  </si>
  <si>
    <t>04 1 1321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</si>
  <si>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</si>
  <si>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</si>
  <si>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Выполнение других обязательств органа местного самоуправления</t>
  </si>
  <si>
    <t>81 0 0000</t>
  </si>
  <si>
    <t>81 2 0000</t>
  </si>
  <si>
    <t>81 2 5118</t>
  </si>
  <si>
    <t>81 2 1435</t>
  </si>
  <si>
    <t xml:space="preserve">Выполнение других (прочих) обязательств органа  местного самоуправления </t>
  </si>
  <si>
    <t>81 2 1415</t>
  </si>
  <si>
    <t>81 2 1436</t>
  </si>
  <si>
    <t>Мероприятия по обеспечению первичных мер пожарной безопасности</t>
  </si>
  <si>
    <t>03 0 0000</t>
  </si>
  <si>
    <t>03 1 0000</t>
  </si>
  <si>
    <t>03 1 1424</t>
  </si>
  <si>
    <t>Ремонт и содержание автомобильных дорог  общего пользования местного значения.</t>
  </si>
  <si>
    <t>Капитальные вложения в объекты недвижимого имущества государственной (муниципальной) собственности</t>
  </si>
  <si>
    <t>Другие  вопросы в области национальной экономики</t>
  </si>
  <si>
    <t>03 2 1423</t>
  </si>
  <si>
    <r>
      <t>03 3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0000</t>
    </r>
  </si>
  <si>
    <t>03 2 0000</t>
  </si>
  <si>
    <r>
      <t xml:space="preserve">Строительство ( реконструкция) автомобильных дорог  общего пользования местного значания </t>
    </r>
    <r>
      <rPr>
        <b/>
        <sz val="10"/>
        <rFont val="Times New Roman"/>
        <family val="1"/>
      </rPr>
      <t xml:space="preserve">и придомовых территорий </t>
    </r>
    <r>
      <rPr>
        <sz val="10"/>
        <rFont val="Times New Roman"/>
        <family val="1"/>
      </rPr>
      <t xml:space="preserve"> муниципального образования</t>
    </r>
  </si>
  <si>
    <t>Подпрограмма "Межевание автомобильных дорог общего пользования местного значения, проведение кадастровых работ"</t>
  </si>
  <si>
    <t>03 3 1425</t>
  </si>
  <si>
    <t>Межевание автомобильных дорог общего пользования местного значения, проведение кадастровых работ</t>
  </si>
  <si>
    <t>07 0 0000</t>
  </si>
  <si>
    <t>Мероприятия в области энергосбережения</t>
  </si>
  <si>
    <t>Муниципальная программа "Социальное развитие села"</t>
  </si>
  <si>
    <t>08 0 0000</t>
  </si>
  <si>
    <t>08 1 0000</t>
  </si>
  <si>
    <t>08 1 1417</t>
  </si>
  <si>
    <t>Создание условий для развития социальной и инженерной инфраструктуры муниципальных образований</t>
  </si>
  <si>
    <t>08 2 0000</t>
  </si>
  <si>
    <t>08 2 1417</t>
  </si>
  <si>
    <t>Муниципальная программа "Экология и чистая вода"</t>
  </si>
  <si>
    <t>09 0 0000</t>
  </si>
  <si>
    <t>09 0 1427</t>
  </si>
  <si>
    <t>Мероприятия по обеспечению населения экологически чистой питьевой водой</t>
  </si>
  <si>
    <t>02 1 000</t>
  </si>
  <si>
    <t>02 1 1433</t>
  </si>
  <si>
    <t>Мероприятия по благоумтройству</t>
  </si>
  <si>
    <t>02 2 000</t>
  </si>
  <si>
    <t>02 2 1433</t>
  </si>
  <si>
    <t>02 3 000</t>
  </si>
  <si>
    <t>02 3 1433</t>
  </si>
  <si>
    <t>02 4 000</t>
  </si>
  <si>
    <t>02 4 1433</t>
  </si>
  <si>
    <t>"Образование"</t>
  </si>
  <si>
    <t>06 0 0000</t>
  </si>
  <si>
    <t>06 0 1414</t>
  </si>
  <si>
    <t>Реализация  мероприятий в сфере молодежной политики</t>
  </si>
  <si>
    <t>01 0 0000</t>
  </si>
  <si>
    <t>01 1 0000</t>
  </si>
  <si>
    <t>01 1 1401</t>
  </si>
  <si>
    <t>Расходы на обеспечение деятельности ( оказание услуг) муниципальных учреждений.</t>
  </si>
  <si>
    <t>01 2 0000</t>
  </si>
  <si>
    <t>01 2 1401</t>
  </si>
  <si>
    <t xml:space="preserve">Социальная политика </t>
  </si>
  <si>
    <t>04 2 0000</t>
  </si>
  <si>
    <t>04 2 1440</t>
  </si>
  <si>
    <t>Доплата к пенсии муниципальным служащим органов местного самоуправления</t>
  </si>
  <si>
    <t>Социальное обеспечение населения</t>
  </si>
  <si>
    <t>04 1  1313</t>
  </si>
  <si>
    <t xml:space="preserve">Предоставление гражданам субсидии на оплату жилого помещения и коммунальных услуг за счет средств областного бюджета </t>
  </si>
  <si>
    <t>04 3  1418</t>
  </si>
  <si>
    <t>04 3  0000</t>
  </si>
  <si>
    <t>Государственная поддержка молодых семей в улучшении  жилищных условий</t>
  </si>
  <si>
    <t>Подпрограмма  "Государственная поддержка молодых семей в улучшении жилищных условий" муниципальной программы   "Социальная поддержка граждан в пос.Глушково Глушковского района"</t>
  </si>
  <si>
    <t>05 0 0000</t>
  </si>
  <si>
    <t>05 0 1406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</si>
  <si>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жизни.</t>
  </si>
  <si>
    <r>
      <t xml:space="preserve">Подпрограмма "Строительство (реконструкция) автомобильных дорог общего пользования местного значенгия </t>
    </r>
    <r>
      <rPr>
        <b/>
        <sz val="10"/>
        <rFont val="Times New Roman"/>
        <family val="1"/>
      </rPr>
      <t xml:space="preserve">и придомовых территорий </t>
    </r>
    <r>
      <rPr>
        <sz val="10"/>
        <rFont val="Times New Roman"/>
        <family val="1"/>
      </rPr>
      <t xml:space="preserve"> муниципального образования » муниципальной программы  «Развитие сетей автомобильных дорог общего пользования местного значения  муниципального образования "поселок Глушково" Глушковского   района Курской области".</t>
    </r>
  </si>
  <si>
    <t>Подпрограмма "Строительство ( реконструкция)  водопроводных сетей в границах поселения" муниципальной программы "Социальное развитие села"</t>
  </si>
  <si>
    <t>Подпрограмма "Строительство ( реконструкция)  газовых  сетей в границах поселения"  муниципальной программы "Социальное развитие села"</t>
  </si>
  <si>
    <t>Объем условно утвержденных расходов</t>
  </si>
  <si>
    <t>% условно утвержденных расходов к общему объему расходов</t>
  </si>
  <si>
    <t/>
  </si>
  <si>
    <t>Наименование</t>
  </si>
  <si>
    <t>ЦСР</t>
  </si>
  <si>
    <t>ВР</t>
  </si>
  <si>
    <t>Сумма</t>
  </si>
  <si>
    <t>1</t>
  </si>
  <si>
    <t>2</t>
  </si>
  <si>
    <t>3</t>
  </si>
  <si>
    <t>4</t>
  </si>
  <si>
    <t>В С Е Г О</t>
  </si>
  <si>
    <t>03 3 0000</t>
  </si>
  <si>
    <t>Реализация государственных функций, связанных с общегосударственным управлением</t>
  </si>
  <si>
    <t>74 0 0000</t>
  </si>
  <si>
    <t>74 1 0000</t>
  </si>
  <si>
    <t>74 1  1404</t>
  </si>
  <si>
    <t>Выполнение других обязательств  местного самоуправления</t>
  </si>
  <si>
    <t>к решению собрания депутатов муниципального образования "Званновский сельсовет" Глушковского района Курской области "О бюджете муниципального образования "Званновский сельсовет" Глушковского района Курской области на  2014 год и плановый  период 2015-2016 годов"</t>
  </si>
  <si>
    <t>Муниципальная программа  «Развитие сетей автомобильных дорог общего пользования местного значения  муниципального образования "Званновский сельсовет" Глушковского   района Курской области".</t>
  </si>
  <si>
    <r>
      <t xml:space="preserve">Подпрограмма "Капитальный, текущий ремонт и содержание   автомобильных дорог общего пользования </t>
    </r>
    <r>
      <rPr>
        <b/>
        <sz val="10"/>
        <rFont val="Times New Roman"/>
        <family val="1"/>
      </rPr>
      <t xml:space="preserve">и придомовых территорий </t>
    </r>
    <r>
      <rPr>
        <sz val="10"/>
        <rFont val="Times New Roman"/>
        <family val="1"/>
      </rPr>
      <t>местного значения муниципального образования "Званновский сельсовет" Глушковского   района Курской области» муниципальной программы  «Развитие сетей автомобильных дорог общего пользования местного значения  муниципального образования "Званновский сельсовет" Глушковского   района Курской области".</t>
    </r>
  </si>
  <si>
    <t>Муниципальная программа "Повышение эффективности и развития энергетики в муниципальном образовании "Званновский сельсовет" Курской области</t>
  </si>
  <si>
    <t>Муниципальная программа "Благоустройство территории муниципального образования Званновский сельсовет Глушковского района Курской области"</t>
  </si>
  <si>
    <t>Подпрограмма "Уличное освещение" муниципальной программы "Благоустройство территории муниципального образования Званновский сельсовет  Глушковского района Курской области"</t>
  </si>
  <si>
    <t>Подпрограмма "Озеленение" муниципальной  программы "Благоустройство территории муниципального образования Званновский сельсовет Глушковского района Курской области"</t>
  </si>
  <si>
    <t>Подпрограмма "Организация и содержание мест захоронения" муниципальной  программы  "Благоустройство территории муниципального образования Званновский сельсовет Глушковского района Курской области"</t>
  </si>
  <si>
    <t>Подпрограмма "Прочие мероприятия"  муниципальной программы  "Благоустройство территории муниципального образования Званновский сельсовет  Глушковского района Курской области"</t>
  </si>
  <si>
    <t>Муниципальная программа "Развитие культуры в Званновском сельсовете Глушковского района"</t>
  </si>
  <si>
    <t>Подпрограмма "Искусство" муниципальной проограммы "Развитие культуры в Званновском сельсовете Глушковского района"</t>
  </si>
  <si>
    <t>Подпрограмма "Наследие" муниципальной программы "Развитие культуры в Званновском сельсовете Глушковского района"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</si>
  <si>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</si>
  <si>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</si>
  <si>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</si>
  <si>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</si>
  <si>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от  "13" декабря  2013г.  № 41 </t>
  </si>
  <si>
    <t>Содержание работников, осуществляющих переданные государственные полномочия по организации предоставления гражданам субсидий на оплату жилых помещений и коммунальных услуг</t>
  </si>
  <si>
    <t xml:space="preserve">Расходы на выплаты персоналу в целях обеспечения выполнения функций государственными (муниципальными) органами, казенными   учреждениями, органами управления государственными внебюджетными фондами" </t>
  </si>
  <si>
    <t>Подпрограмма  "Физическая культура и спорт" муниципальной программы "Развитие физической культуры и спорта в Званновском сельсовете Глушковского района"</t>
  </si>
  <si>
    <t>05 1 0000</t>
  </si>
  <si>
    <t>05 1 1406</t>
  </si>
  <si>
    <t>Содержание работников, осуществляющих переданные государственные полномочия по рганизации предоставления гражданам субсидий на оплату жилых помещений и коммунальных услуг</t>
  </si>
  <si>
    <t>Муниципальная программа "Социальная  поддержка граждан  Званновского сельсовета Глушковского района"</t>
  </si>
  <si>
    <t>Подпрограмма "Пенсионное обеспечение"  муниципальной программы "Социальная поддержка граждан в Званновском сельсовете  Глушковского района"</t>
  </si>
  <si>
    <t>Подпрограмма  "Социальная помощь населению" муниципальной программы "Социальная поддержка граждан в Званновском сельсовете Глушковского района"</t>
  </si>
  <si>
    <t>Подпрограмма "Наследие" муниципальной программы "Развитие культуры в Званновском сельсоете  Глушковского района"</t>
  </si>
  <si>
    <t>Муниципальная программа "Благоустройство территории муниципального образования Званновского сельсовета Глушковского района Курской области"</t>
  </si>
  <si>
    <t>Подпрограмма "Уличное освещение" муниципальной программы "Благоустройство территории муниципального образования Званновского сельсовета Глушковского района Курской области"</t>
  </si>
  <si>
    <t>Подпрограмма "Озеленение" муниципальной  программы "Благоустройство территории муниципального образования Званновского сельсовета Глушковского района Курской области"</t>
  </si>
  <si>
    <t>Подпрограмма "Организация и содержание мест захоронения" муниципальной  программы  "Благоустройство территории муниципального образования Званновский сельсовет  Глушковского района Курской области"</t>
  </si>
  <si>
    <t>Мероприятия по благоустройству</t>
  </si>
  <si>
    <t>07 1 1134</t>
  </si>
  <si>
    <t>Подпрограмма "Капитальный, текущий ремонт и содержание   автомобильных дорог общего пользования и придомовых территорий местного значения муниципального образования "Званновский сельсовет" Глушковского   района Курской области» муниципальной программы  «Развитие сетей автомобильных дорог общего пользования местного значения  муниципального образования "Званновский сельсовет"  Глушковского   района Курской области".</t>
  </si>
  <si>
    <t>Подпрограмма "Строительство (реконструкция) автомобильных дорог общего пользования местного значенгия и придомовых территорий  муниципального образования » муниципальной программы  «Развитие сетей автомобильных дорог общего пользования местного значения  муниципального образования "Званновский сельсовет" Глушковского   района Курской области".</t>
  </si>
  <si>
    <t>Муниципальная программа "Молодежь Званновского сельсовета"</t>
  </si>
  <si>
    <t>(рублей)</t>
  </si>
  <si>
    <t>Подпрограмма "Прочие мероприятия"  муниципальной программы  "Благоустройство территории муниципального образования Званновский сельсовет Глушковского района Курской области"</t>
  </si>
  <si>
    <t>Муниципальная программа "Социальная  поддержка граждан  "Званновский сельсовет" Глушковского района"</t>
  </si>
  <si>
    <t>Подпрограмма "Пенсионное обеспечение"  муниципальной программы "Социальная поддержка граждан "Званновский сельсовет" Глушковского района"</t>
  </si>
  <si>
    <t>Подпрограмма  "Государственная поддержка молодых семей в улучшении жилищных условий" муниципальной программы   "Социальная поддержка граждан в "Званновский сельсовет" Глушковского района"</t>
  </si>
  <si>
    <t>Муниципальная программа "Развитие физической культуры и спорта  в "Званновский сельсовет" Глушковского района"</t>
  </si>
  <si>
    <t>Муниципальная программа "Молодежь "Званновский сельсовет"</t>
  </si>
  <si>
    <t>Муниципальная программа "Повышение эффективности и развития энергетики в муниципальном образовании "Званновский сельсовет" Глушковского района Курской области</t>
  </si>
  <si>
    <t>Подпрограмма  "Социальная помощь населению" муниципальной программы "Социальная поддержка граждан в "Званновский сельсовет"Глушковского района"</t>
  </si>
  <si>
    <t>УСЛОВНО УТВЕРЖДЕННЫХ</t>
  </si>
  <si>
    <t>к Решению собрания депутатов муниципального образования "Званновский сельсовет" Глушковского района Курской области "О бюджете муниципального образования "Званновский сельсовет" Глушковского района Курской области на  2014 год и плановый  период 2015-2016 годов"</t>
  </si>
  <si>
    <t>Распределение бюджетных ассигнований по целевым статьям (мугниципальных программам Званновского сельсовета Глушковского района Курской области и непрограммным направлениям деятельности), группам видов расходов на 2014 год и плановый период 2015-2016 годы</t>
  </si>
  <si>
    <t xml:space="preserve">                             Приложение № 8</t>
  </si>
  <si>
    <t>Приложение № 7</t>
  </si>
  <si>
    <t>2014 год</t>
  </si>
  <si>
    <t>2015 год</t>
  </si>
  <si>
    <t>2016 год</t>
  </si>
  <si>
    <t>Ведомственная структура расходов бюджета муниципального образования "Званновский сельсовет"   на 2014 год  и плановый период 2015-2016 годов</t>
  </si>
  <si>
    <t xml:space="preserve">                                                                Приложение №  5</t>
  </si>
  <si>
    <t>к решению собрания депутатов муниципального образования "Званновский сельсовет" Глушковского района Курской области "О  бюджете муниципального образования "Званновский сельсовет" Глушковского района Курской области на 2014 год и плановый период 2015 и 2016 годов</t>
  </si>
  <si>
    <t>(в редакции Собрания депутатов от 09.01.2013г. № 2)</t>
  </si>
  <si>
    <t>Поступления доходов  в  бюджет муниципального образования "Званновский сельсовет" Глушковского района Курской области на 2014 год</t>
  </si>
  <si>
    <t>(тыс. рублей)</t>
  </si>
  <si>
    <t>Код бюджетной классификации Российской Федероации</t>
  </si>
  <si>
    <t>Наименование доходов</t>
  </si>
  <si>
    <t>Сумма на 2014 год</t>
  </si>
  <si>
    <t>Всего</t>
  </si>
  <si>
    <t>Приложение № 1</t>
  </si>
  <si>
    <t>ИСТОЧНИКИ  ВНУТРЕННЕГО ФИНАНСИРОВАНИЯ</t>
  </si>
  <si>
    <t>ДЕФИЦИТА  БЮДЖЕТА  МУНИЦИПАЛЬНОГО ОБРАЗОВАНИЯ "ЗВАННОВСКИЙ СЕЛЬСОВЕТ"   НА  2014  ГОД</t>
  </si>
  <si>
    <t xml:space="preserve">  Коды бюджетной </t>
  </si>
  <si>
    <t>классификации</t>
  </si>
  <si>
    <t xml:space="preserve"> 90 00 00 00 00 0000 000</t>
  </si>
  <si>
    <t xml:space="preserve">Источники финансирования дефицита бюджета - всего  </t>
  </si>
  <si>
    <t xml:space="preserve"> 01 02 00 00 00 0000 000</t>
  </si>
  <si>
    <t>Кредиты кредитных организаций в валюте Российской Федерации</t>
  </si>
  <si>
    <t xml:space="preserve"> 01 02 00 00 00 0000 700</t>
  </si>
  <si>
    <t>Получение кредитов от кредитных организаций в валюте Российской Федерации</t>
  </si>
  <si>
    <t xml:space="preserve"> 01 02 00 00 00 0000 800</t>
  </si>
  <si>
    <t xml:space="preserve">Погашение кредитов, предоставленных кредитными организациями в валюте Российской Федерации </t>
  </si>
  <si>
    <t xml:space="preserve"> 01 02 00 00 10 0000 810</t>
  </si>
  <si>
    <t>Погашение бюджетами поселений кредитов от кредитных организаций в валюте Российской Федерации</t>
  </si>
  <si>
    <t xml:space="preserve"> 01 03 00 00 00 0000 000</t>
  </si>
  <si>
    <t xml:space="preserve">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</si>
  <si>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</si>
  <si>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 01 03 00 00 04 0000 710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</si>
  <si>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</si>
  <si>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</si>
  <si>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</si>
  <si>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01 03 00 00 04 0000 810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</si>
  <si>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</si>
  <si>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01 06 00 00 00 0000 000</t>
  </si>
  <si>
    <t>Иные источники внутреннего  финансирования  дефицита бюджета</t>
  </si>
  <si>
    <t xml:space="preserve"> 01 06 01 00 00 0000 000</t>
  </si>
  <si>
    <t>Акции и иные формы участия в капитале, находящиеся в государственной и муниципальной собственности</t>
  </si>
  <si>
    <t xml:space="preserve">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</si>
  <si>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</si>
  <si>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городских округов</t>
  </si>
  <si>
    <t xml:space="preserve"> 01 05 00 00 00 0000 510</t>
  </si>
  <si>
    <t>Изменение остатков средств на счетах по учету средств бюджета</t>
  </si>
  <si>
    <t xml:space="preserve"> 01 05 02 00 00 0000 510</t>
  </si>
  <si>
    <t>Увеличение остатков средств бюджетов</t>
  </si>
  <si>
    <t xml:space="preserve"> 01 05 02 01 00 0000 510</t>
  </si>
  <si>
    <t>Увеличение прочих остатков средств бюджетов</t>
  </si>
  <si>
    <t xml:space="preserve"> 01 05 02 01 10 0000 510</t>
  </si>
  <si>
    <t>Увеличение прочих остатков денежных средств  бюджетов поселений</t>
  </si>
  <si>
    <t xml:space="preserve"> 01 05 02 00 00 0000 610</t>
  </si>
  <si>
    <t>Уменьшение остатков средств бюджетов</t>
  </si>
  <si>
    <t xml:space="preserve"> 01 05 02 01 00 0000 610</t>
  </si>
  <si>
    <t>Уменьшение прочих остатков средств бюджетов</t>
  </si>
  <si>
    <t xml:space="preserve"> 01 05 02 01 10 0000 610</t>
  </si>
  <si>
    <t>Уменьшение прочих остатков денежных средств  бюджетов поселений</t>
  </si>
  <si>
    <t>ИТОГО ИСТОЧНИКОВ ВНУТРЕННЕГО ФИНАНСИРОВАНИЯ ДЕФИЦИТА  БЮДЖЕТА  ПОСЕЛЕНИЯ</t>
  </si>
  <si>
    <t xml:space="preserve"> 1 00 00000 00 0000 000</t>
  </si>
  <si>
    <t xml:space="preserve"> 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</si>
  <si>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</si>
  <si>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</si>
  <si>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</si>
  <si>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</si>
  <si>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1 01 02010 01 0000 110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</si>
  <si>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</si>
  <si>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</si>
  <si>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 xml:space="preserve"> 1 01 02022 01 0000 110</t>
  </si>
  <si>
    <t xml:space="preserve">Источники внутреннего финансирования дефицитов бюджетов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</si>
  <si>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</si>
  <si>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1 01 02030 01 0000 110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</si>
  <si>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</si>
  <si>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 1 01 02040 01 0000 110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</si>
  <si>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</si>
  <si>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 xml:space="preserve"> 1 03 00000 00 0000 000</t>
  </si>
  <si>
    <t>НАЛОГИ НА ТОВАРЫ (РАБОТЫ, УСЛУГИ)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</si>
  <si>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</si>
  <si>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</si>
  <si>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1 03 02230 01 0000 110</t>
  </si>
  <si>
    <t xml:space="preserve"> 1 03 02240 01 0000 110</t>
  </si>
  <si>
    <t>1 03 02250 01 0000 110</t>
  </si>
  <si>
    <t xml:space="preserve"> 1 03 02260 01 0000 110</t>
  </si>
  <si>
    <t xml:space="preserve"> 1 05 00000 00 0000 000</t>
  </si>
  <si>
    <t>НАЛОГИ НА СОВОКУПНЫЙ ДОХОД</t>
  </si>
  <si>
    <t xml:space="preserve"> 1 05 03000 00 0000 110</t>
  </si>
  <si>
    <t>Единый сельскохозяйственный налог</t>
  </si>
  <si>
    <t xml:space="preserve"> 1 05 03010 01 0000 110</t>
  </si>
  <si>
    <t xml:space="preserve"> 1 05 03020 01 0000 110</t>
  </si>
  <si>
    <t>Единый сельскохозяйственный налог (за налоговые периоды, истекшие до 1 января 2011 года)</t>
  </si>
  <si>
    <t xml:space="preserve"> 1 06 00000 00 0000 000</t>
  </si>
  <si>
    <t>НАЛОГИ НА ИМУЩЕСТВО</t>
  </si>
  <si>
    <t xml:space="preserve"> 1 06 01000 00 0000 110</t>
  </si>
  <si>
    <t>Налог на имущество физических лиц</t>
  </si>
  <si>
    <t xml:space="preserve"> 1 06 01030 10 0000 110</t>
  </si>
  <si>
    <t>Закупка товаров, работ и услуг для ггсударственных (муниципальных) нужд</t>
  </si>
  <si>
    <t>Муниципальная подпрограмма "Повышение эффективности и развития энергетики в муниципальном образовании "Званновский сельсовет" Курской области</t>
  </si>
  <si>
    <t xml:space="preserve"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</si>
  <si>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 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</si>
  <si>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</si>
  <si>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1 06 06000 00 0000 110</t>
  </si>
  <si>
    <t>Земельный налог</t>
  </si>
  <si>
    <t xml:space="preserve">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</si>
  <si>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</si>
  <si>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</si>
  <si>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</si>
  <si>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</si>
  <si>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</si>
  <si>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1 06 06023 10 0000 110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</si>
  <si>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
</t>
  </si>
  <si>
    <t>1 08 00000 00 0000 000</t>
  </si>
  <si>
    <t>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</si>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</sst>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#,##0.0_р_."/>
    <numFmt numFmtId="168" formatCode="#,##0_р_."/>
    <numFmt numFmtId="169" formatCode="#,##0_ ;\-#,##0\ "/>
    <numFmt numFmtId="170" formatCode="#,##0.0_ ;\-#,##0.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_-* #,##0.00\ &quot;р.&quot;_-;\-* #,##0.00\ &quot;р.&quot;_-;_-* &quot;-&quot;??\ &quot;р.&quot;_-;_-@_-"/>
    <numFmt numFmtId="176" formatCode="_-* #,##0\ &quot;р.&quot;_-;\-* #,##0\ &quot;р.&quot;_-;_-* &quot;-&quot;\ &quot;р.&quot;_-;_-@_-"/>
    <numFmt numFmtId="177" formatCode="_-* #,##0.00\ _р_._-;\-* #,##0.00\ _р_._-;_-* &quot;-&quot;??\ _р_._-;_-@_-"/>
    <numFmt numFmtId="178" formatCode="_-* #,##0\ _р_._-;\-* #,##0\ _р_._-;_-* &quot;-&quot;\ _р_._-;_-@_-"/>
    <numFmt numFmtId="179" formatCode="000000"/>
    <numFmt numFmtId="180" formatCode="0.000"/>
    <numFmt numFmtId="181" formatCode="dd/mm/yy"/>
    <numFmt numFmtId="182" formatCode="#,##0_ ;[Red]\-#,##0\ "/>
    <numFmt numFmtId="183" formatCode="#,##0.0"/>
    <numFmt numFmtId="184" formatCode="0.00000"/>
    <numFmt numFmtId="185" formatCode="0.000000"/>
    <numFmt numFmtId="186" formatCode="#,##0.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0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vertAlign val="superscript"/>
      <sz val="10"/>
      <name val="Times New Roman"/>
      <family val="1"/>
    </font>
    <font>
      <b/>
      <sz val="10"/>
      <name val="Helv"/>
      <family val="0"/>
    </font>
    <font>
      <sz val="9"/>
      <name val="Times New Roman"/>
      <family val="1"/>
    </font>
    <font>
      <sz val="14"/>
      <name val="Times New Roman"/>
      <family val="1"/>
    </font>
    <font>
      <b/>
      <sz val="14"/>
      <name val="Times New Roman Cyr"/>
      <family val="1"/>
    </font>
    <font>
      <sz val="14"/>
      <name val="Times New Roman Cyr"/>
      <family val="0"/>
    </font>
    <font>
      <b/>
      <sz val="11"/>
      <name val="Arial Cyr"/>
      <family val="2"/>
    </font>
    <font>
      <b/>
      <sz val="12"/>
      <name val="Times New Roman Cyr"/>
      <family val="1"/>
    </font>
    <font>
      <b/>
      <sz val="12"/>
      <name val="Arial Cyr"/>
      <family val="0"/>
    </font>
    <font>
      <sz val="12"/>
      <name val="Times New Roman Cyr"/>
      <family val="0"/>
    </font>
    <font>
      <sz val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4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76">
    <xf numFmtId="0" fontId="0" fillId="0" borderId="0" xfId="0" applyAlignment="1">
      <alignment/>
    </xf>
    <xf numFmtId="12" fontId="3" fillId="0" borderId="0" xfId="0" applyNumberFormat="1" applyFont="1" applyBorder="1" applyAlignment="1">
      <alignment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49" fontId="6" fillId="24" borderId="10" xfId="54" applyNumberFormat="1" applyFont="1" applyFill="1" applyBorder="1" applyAlignment="1">
      <alignment horizontal="center" wrapText="1"/>
      <protection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2" fontId="7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12" fontId="7" fillId="0" borderId="10" xfId="0" applyNumberFormat="1" applyFont="1" applyBorder="1" applyAlignment="1">
      <alignment horizontal="center"/>
    </xf>
    <xf numFmtId="49" fontId="4" fillId="24" borderId="10" xfId="0" applyNumberFormat="1" applyFont="1" applyFill="1" applyBorder="1" applyAlignment="1">
      <alignment horizontal="center"/>
    </xf>
    <xf numFmtId="49" fontId="4" fillId="24" borderId="10" xfId="54" applyNumberFormat="1" applyFont="1" applyFill="1" applyBorder="1" applyAlignment="1">
      <alignment horizontal="center" wrapText="1"/>
      <protection/>
    </xf>
    <xf numFmtId="49" fontId="6" fillId="24" borderId="10" xfId="0" applyNumberFormat="1" applyFont="1" applyFill="1" applyBorder="1" applyAlignment="1">
      <alignment horizontal="center"/>
    </xf>
    <xf numFmtId="0" fontId="12" fillId="24" borderId="10" xfId="0" applyFont="1" applyFill="1" applyBorder="1" applyAlignment="1">
      <alignment horizontal="center" wrapText="1"/>
    </xf>
    <xf numFmtId="0" fontId="11" fillId="24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7" fillId="24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2" fontId="4" fillId="24" borderId="10" xfId="0" applyNumberFormat="1" applyFont="1" applyFill="1" applyBorder="1" applyAlignment="1">
      <alignment horizontal="center"/>
    </xf>
    <xf numFmtId="12" fontId="7" fillId="0" borderId="1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/>
    </xf>
    <xf numFmtId="49" fontId="6" fillId="24" borderId="10" xfId="56" applyNumberFormat="1" applyFont="1" applyFill="1" applyBorder="1" applyAlignment="1">
      <alignment horizontal="center" wrapText="1"/>
      <protection/>
    </xf>
    <xf numFmtId="0" fontId="7" fillId="24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183" fontId="4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164" fontId="7" fillId="0" borderId="10" xfId="0" applyNumberFormat="1" applyFont="1" applyBorder="1" applyAlignment="1">
      <alignment vertical="top" wrapText="1"/>
    </xf>
    <xf numFmtId="49" fontId="7" fillId="24" borderId="10" xfId="0" applyNumberFormat="1" applyFont="1" applyFill="1" applyBorder="1" applyAlignment="1">
      <alignment horizontal="left" vertical="top" wrapText="1"/>
    </xf>
    <xf numFmtId="12" fontId="7" fillId="24" borderId="10" xfId="0" applyNumberFormat="1" applyFont="1" applyFill="1" applyBorder="1" applyAlignment="1">
      <alignment horizontal="left" vertical="top" wrapText="1"/>
    </xf>
    <xf numFmtId="0" fontId="10" fillId="24" borderId="10" xfId="0" applyFont="1" applyFill="1" applyBorder="1" applyAlignment="1">
      <alignment horizontal="left" vertical="top" wrapText="1"/>
    </xf>
    <xf numFmtId="0" fontId="7" fillId="24" borderId="10" xfId="54" applyFont="1" applyFill="1" applyBorder="1" applyAlignment="1">
      <alignment horizontal="left" vertical="top" wrapText="1"/>
      <protection/>
    </xf>
    <xf numFmtId="0" fontId="7" fillId="24" borderId="10" xfId="56" applyFont="1" applyFill="1" applyBorder="1" applyAlignment="1">
      <alignment horizontal="left" vertical="top" wrapText="1"/>
      <protection/>
    </xf>
    <xf numFmtId="49" fontId="7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14" fillId="24" borderId="10" xfId="0" applyNumberFormat="1" applyFont="1" applyFill="1" applyBorder="1" applyAlignment="1">
      <alignment vertical="top" wrapText="1"/>
    </xf>
    <xf numFmtId="49" fontId="15" fillId="24" borderId="10" xfId="0" applyNumberFormat="1" applyFont="1" applyFill="1" applyBorder="1" applyAlignment="1">
      <alignment vertical="top" wrapText="1"/>
    </xf>
    <xf numFmtId="0" fontId="7" fillId="24" borderId="10" xfId="55" applyFont="1" applyFill="1" applyBorder="1" applyAlignment="1">
      <alignment horizontal="left" vertical="top" wrapText="1"/>
      <protection/>
    </xf>
    <xf numFmtId="0" fontId="7" fillId="0" borderId="10" xfId="0" applyFont="1" applyBorder="1" applyAlignment="1">
      <alignment horizontal="left" wrapText="1"/>
    </xf>
    <xf numFmtId="49" fontId="7" fillId="24" borderId="10" xfId="0" applyNumberFormat="1" applyFont="1" applyFill="1" applyBorder="1" applyAlignment="1">
      <alignment horizontal="left" wrapText="1"/>
    </xf>
    <xf numFmtId="0" fontId="7" fillId="24" borderId="10" xfId="54" applyFont="1" applyFill="1" applyBorder="1" applyAlignment="1">
      <alignment horizontal="left" wrapText="1"/>
      <protection/>
    </xf>
    <xf numFmtId="49" fontId="7" fillId="0" borderId="10" xfId="0" applyNumberFormat="1" applyFont="1" applyBorder="1" applyAlignment="1">
      <alignment horizontal="left" wrapText="1"/>
    </xf>
    <xf numFmtId="12" fontId="7" fillId="24" borderId="10" xfId="0" applyNumberFormat="1" applyFont="1" applyFill="1" applyBorder="1" applyAlignment="1">
      <alignment horizontal="left" wrapText="1"/>
    </xf>
    <xf numFmtId="12" fontId="7" fillId="24" borderId="10" xfId="0" applyNumberFormat="1" applyFont="1" applyFill="1" applyBorder="1" applyAlignment="1">
      <alignment horizontal="center" wrapText="1"/>
    </xf>
    <xf numFmtId="0" fontId="13" fillId="24" borderId="10" xfId="56" applyFont="1" applyFill="1" applyBorder="1" applyAlignment="1">
      <alignment horizontal="left" wrapText="1"/>
      <protection/>
    </xf>
    <xf numFmtId="49" fontId="13" fillId="24" borderId="10" xfId="0" applyNumberFormat="1" applyFont="1" applyFill="1" applyBorder="1" applyAlignment="1">
      <alignment horizontal="left" vertical="top" wrapText="1"/>
    </xf>
    <xf numFmtId="49" fontId="4" fillId="24" borderId="10" xfId="56" applyNumberFormat="1" applyFont="1" applyFill="1" applyBorder="1" applyAlignment="1">
      <alignment horizontal="center" wrapText="1"/>
      <protection/>
    </xf>
    <xf numFmtId="0" fontId="13" fillId="24" borderId="10" xfId="56" applyFont="1" applyFill="1" applyBorder="1" applyAlignment="1">
      <alignment horizontal="left" vertical="top" wrapText="1"/>
      <protection/>
    </xf>
    <xf numFmtId="0" fontId="13" fillId="24" borderId="10" xfId="54" applyFont="1" applyFill="1" applyBorder="1" applyAlignment="1">
      <alignment horizontal="left" vertical="top" wrapText="1"/>
      <protection/>
    </xf>
    <xf numFmtId="12" fontId="13" fillId="24" borderId="10" xfId="0" applyNumberFormat="1" applyFont="1" applyFill="1" applyBorder="1" applyAlignment="1">
      <alignment horizontal="left" vertical="top" wrapText="1"/>
    </xf>
    <xf numFmtId="12" fontId="13" fillId="24" borderId="10" xfId="0" applyNumberFormat="1" applyFont="1" applyFill="1" applyBorder="1" applyAlignment="1">
      <alignment horizontal="left" wrapText="1"/>
    </xf>
    <xf numFmtId="0" fontId="13" fillId="0" borderId="10" xfId="0" applyFont="1" applyFill="1" applyBorder="1" applyAlignment="1">
      <alignment vertical="top" wrapText="1"/>
    </xf>
    <xf numFmtId="49" fontId="4" fillId="0" borderId="10" xfId="54" applyNumberFormat="1" applyFont="1" applyFill="1" applyBorder="1" applyAlignment="1">
      <alignment horizontal="center" wrapText="1"/>
      <protection/>
    </xf>
    <xf numFmtId="0" fontId="13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183" fontId="6" fillId="0" borderId="0" xfId="0" applyNumberFormat="1" applyFont="1" applyBorder="1" applyAlignment="1">
      <alignment horizontal="right"/>
    </xf>
    <xf numFmtId="0" fontId="10" fillId="24" borderId="11" xfId="0" applyFont="1" applyFill="1" applyBorder="1" applyAlignment="1">
      <alignment horizontal="left" wrapText="1"/>
    </xf>
    <xf numFmtId="49" fontId="6" fillId="24" borderId="10" xfId="56" applyNumberFormat="1" applyFont="1" applyFill="1" applyBorder="1" applyAlignment="1">
      <alignment horizontal="center" wrapText="1"/>
      <protection/>
    </xf>
    <xf numFmtId="49" fontId="6" fillId="24" borderId="10" xfId="0" applyNumberFormat="1" applyFont="1" applyFill="1" applyBorder="1" applyAlignment="1">
      <alignment horizontal="center"/>
    </xf>
    <xf numFmtId="49" fontId="6" fillId="24" borderId="10" xfId="54" applyNumberFormat="1" applyFont="1" applyFill="1" applyBorder="1" applyAlignment="1">
      <alignment horizontal="center" wrapText="1"/>
      <protection/>
    </xf>
    <xf numFmtId="0" fontId="10" fillId="24" borderId="10" xfId="0" applyFont="1" applyFill="1" applyBorder="1" applyAlignment="1">
      <alignment horizontal="left" wrapText="1"/>
    </xf>
    <xf numFmtId="0" fontId="10" fillId="24" borderId="11" xfId="0" applyFont="1" applyFill="1" applyBorder="1" applyAlignment="1">
      <alignment wrapText="1"/>
    </xf>
    <xf numFmtId="0" fontId="7" fillId="24" borderId="10" xfId="0" applyFont="1" applyFill="1" applyBorder="1" applyAlignment="1">
      <alignment/>
    </xf>
    <xf numFmtId="49" fontId="4" fillId="24" borderId="10" xfId="0" applyNumberFormat="1" applyFont="1" applyFill="1" applyBorder="1" applyAlignment="1">
      <alignment horizontal="center"/>
    </xf>
    <xf numFmtId="49" fontId="4" fillId="24" borderId="10" xfId="54" applyNumberFormat="1" applyFont="1" applyFill="1" applyBorder="1" applyAlignment="1">
      <alignment horizontal="center" wrapText="1"/>
      <protection/>
    </xf>
    <xf numFmtId="0" fontId="7" fillId="24" borderId="10" xfId="0" applyFont="1" applyFill="1" applyBorder="1" applyAlignment="1">
      <alignment horizontal="left" wrapText="1"/>
    </xf>
    <xf numFmtId="49" fontId="7" fillId="24" borderId="10" xfId="0" applyNumberFormat="1" applyFont="1" applyFill="1" applyBorder="1" applyAlignment="1">
      <alignment horizontal="left" wrapText="1"/>
    </xf>
    <xf numFmtId="0" fontId="7" fillId="24" borderId="10" xfId="54" applyFont="1" applyFill="1" applyBorder="1" applyAlignment="1">
      <alignment horizontal="left" wrapText="1"/>
      <protection/>
    </xf>
    <xf numFmtId="0" fontId="7" fillId="24" borderId="10" xfId="0" applyFont="1" applyFill="1" applyBorder="1" applyAlignment="1">
      <alignment wrapText="1"/>
    </xf>
    <xf numFmtId="0" fontId="7" fillId="24" borderId="10" xfId="0" applyFont="1" applyFill="1" applyBorder="1" applyAlignment="1">
      <alignment horizontal="left"/>
    </xf>
    <xf numFmtId="0" fontId="16" fillId="24" borderId="11" xfId="0" applyFont="1" applyFill="1" applyBorder="1" applyAlignment="1">
      <alignment wrapText="1"/>
    </xf>
    <xf numFmtId="49" fontId="13" fillId="24" borderId="10" xfId="0" applyNumberFormat="1" applyFont="1" applyFill="1" applyBorder="1" applyAlignment="1">
      <alignment horizontal="center"/>
    </xf>
    <xf numFmtId="49" fontId="13" fillId="24" borderId="10" xfId="0" applyNumberFormat="1" applyFont="1" applyFill="1" applyBorder="1" applyAlignment="1">
      <alignment horizontal="right"/>
    </xf>
    <xf numFmtId="186" fontId="4" fillId="24" borderId="12" xfId="0" applyNumberFormat="1" applyFont="1" applyFill="1" applyBorder="1" applyAlignment="1">
      <alignment horizontal="center"/>
    </xf>
    <xf numFmtId="12" fontId="7" fillId="24" borderId="13" xfId="0" applyNumberFormat="1" applyFont="1" applyFill="1" applyBorder="1" applyAlignment="1">
      <alignment wrapText="1"/>
    </xf>
    <xf numFmtId="49" fontId="4" fillId="24" borderId="13" xfId="54" applyNumberFormat="1" applyFont="1" applyFill="1" applyBorder="1" applyAlignment="1">
      <alignment wrapText="1"/>
      <protection/>
    </xf>
    <xf numFmtId="12" fontId="7" fillId="24" borderId="14" xfId="0" applyNumberFormat="1" applyFont="1" applyFill="1" applyBorder="1" applyAlignment="1">
      <alignment wrapText="1"/>
    </xf>
    <xf numFmtId="49" fontId="4" fillId="24" borderId="14" xfId="54" applyNumberFormat="1" applyFont="1" applyFill="1" applyBorder="1" applyAlignment="1">
      <alignment wrapText="1"/>
      <protection/>
    </xf>
    <xf numFmtId="0" fontId="16" fillId="24" borderId="11" xfId="0" applyFont="1" applyFill="1" applyBorder="1" applyAlignment="1">
      <alignment horizontal="left" wrapText="1"/>
    </xf>
    <xf numFmtId="49" fontId="7" fillId="24" borderId="10" xfId="0" applyNumberFormat="1" applyFont="1" applyFill="1" applyBorder="1" applyAlignment="1">
      <alignment horizontal="center"/>
    </xf>
    <xf numFmtId="49" fontId="7" fillId="24" borderId="10" xfId="0" applyNumberFormat="1" applyFont="1" applyFill="1" applyBorder="1" applyAlignment="1">
      <alignment horizontal="right"/>
    </xf>
    <xf numFmtId="49" fontId="7" fillId="24" borderId="10" xfId="54" applyNumberFormat="1" applyFont="1" applyFill="1" applyBorder="1" applyAlignment="1">
      <alignment horizontal="right" wrapText="1"/>
      <protection/>
    </xf>
    <xf numFmtId="0" fontId="7" fillId="24" borderId="15" xfId="0" applyFont="1" applyFill="1" applyBorder="1" applyAlignment="1">
      <alignment vertical="top" wrapText="1"/>
    </xf>
    <xf numFmtId="0" fontId="13" fillId="24" borderId="0" xfId="0" applyFont="1" applyFill="1" applyAlignment="1">
      <alignment wrapText="1"/>
    </xf>
    <xf numFmtId="0" fontId="10" fillId="24" borderId="11" xfId="0" applyFont="1" applyFill="1" applyBorder="1" applyAlignment="1">
      <alignment horizontal="center" wrapText="1"/>
    </xf>
    <xf numFmtId="0" fontId="13" fillId="24" borderId="15" xfId="0" applyFont="1" applyFill="1" applyBorder="1" applyAlignment="1">
      <alignment wrapText="1"/>
    </xf>
    <xf numFmtId="0" fontId="7" fillId="24" borderId="15" xfId="0" applyFont="1" applyFill="1" applyBorder="1" applyAlignment="1">
      <alignment wrapText="1"/>
    </xf>
    <xf numFmtId="0" fontId="7" fillId="24" borderId="11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vertical="top" wrapText="1"/>
    </xf>
    <xf numFmtId="0" fontId="10" fillId="0" borderId="16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 wrapText="1"/>
    </xf>
    <xf numFmtId="0" fontId="7" fillId="0" borderId="0" xfId="0" applyFont="1" applyAlignment="1">
      <alignment vertical="top" wrapText="1"/>
    </xf>
    <xf numFmtId="0" fontId="12" fillId="0" borderId="0" xfId="0" applyFont="1" applyFill="1" applyAlignment="1">
      <alignment vertical="center" wrapText="1"/>
    </xf>
    <xf numFmtId="0" fontId="13" fillId="24" borderId="10" xfId="55" applyFont="1" applyFill="1" applyBorder="1" applyAlignment="1">
      <alignment horizontal="left" vertical="top" wrapText="1"/>
      <protection/>
    </xf>
    <xf numFmtId="0" fontId="12" fillId="0" borderId="11" xfId="0" applyFont="1" applyFill="1" applyBorder="1" applyAlignment="1">
      <alignment horizontal="center" wrapText="1"/>
    </xf>
    <xf numFmtId="0" fontId="13" fillId="0" borderId="10" xfId="0" applyFont="1" applyBorder="1" applyAlignment="1">
      <alignment horizontal="left" vertical="top" wrapText="1"/>
    </xf>
    <xf numFmtId="0" fontId="10" fillId="24" borderId="11" xfId="0" applyFont="1" applyFill="1" applyBorder="1" applyAlignment="1">
      <alignment wrapText="1"/>
    </xf>
    <xf numFmtId="0" fontId="16" fillId="0" borderId="10" xfId="0" applyFont="1" applyFill="1" applyBorder="1" applyAlignment="1">
      <alignment horizontal="left" wrapText="1"/>
    </xf>
    <xf numFmtId="0" fontId="7" fillId="25" borderId="10" xfId="0" applyFont="1" applyFill="1" applyBorder="1" applyAlignment="1">
      <alignment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0" fontId="17" fillId="0" borderId="17" xfId="0" applyFont="1" applyFill="1" applyBorder="1" applyAlignment="1">
      <alignment wrapText="1"/>
    </xf>
    <xf numFmtId="49" fontId="6" fillId="24" borderId="18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13" fillId="24" borderId="18" xfId="0" applyNumberFormat="1" applyFont="1" applyFill="1" applyBorder="1" applyAlignment="1">
      <alignment horizontal="center"/>
    </xf>
    <xf numFmtId="49" fontId="7" fillId="24" borderId="18" xfId="0" applyNumberFormat="1" applyFont="1" applyFill="1" applyBorder="1" applyAlignment="1">
      <alignment horizontal="center"/>
    </xf>
    <xf numFmtId="49" fontId="7" fillId="24" borderId="18" xfId="0" applyNumberFormat="1" applyFont="1" applyFill="1" applyBorder="1" applyAlignment="1">
      <alignment horizontal="right"/>
    </xf>
    <xf numFmtId="49" fontId="6" fillId="24" borderId="18" xfId="54" applyNumberFormat="1" applyFont="1" applyFill="1" applyBorder="1" applyAlignment="1">
      <alignment horizontal="center" wrapText="1"/>
      <protection/>
    </xf>
    <xf numFmtId="0" fontId="0" fillId="0" borderId="10" xfId="0" applyFont="1" applyFill="1" applyBorder="1" applyAlignment="1">
      <alignment vertical="top" wrapText="1"/>
    </xf>
    <xf numFmtId="0" fontId="11" fillId="24" borderId="1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83" fontId="0" fillId="0" borderId="0" xfId="0" applyNumberFormat="1" applyAlignment="1">
      <alignment horizontal="right"/>
    </xf>
    <xf numFmtId="180" fontId="4" fillId="24" borderId="10" xfId="0" applyNumberFormat="1" applyFont="1" applyFill="1" applyBorder="1" applyAlignment="1">
      <alignment horizontal="right"/>
    </xf>
    <xf numFmtId="180" fontId="4" fillId="0" borderId="10" xfId="0" applyNumberFormat="1" applyFont="1" applyBorder="1" applyAlignment="1">
      <alignment horizontal="right"/>
    </xf>
    <xf numFmtId="180" fontId="6" fillId="24" borderId="10" xfId="0" applyNumberFormat="1" applyFont="1" applyFill="1" applyBorder="1" applyAlignment="1">
      <alignment horizontal="right"/>
    </xf>
    <xf numFmtId="180" fontId="6" fillId="0" borderId="10" xfId="0" applyNumberFormat="1" applyFont="1" applyBorder="1" applyAlignment="1">
      <alignment horizontal="right"/>
    </xf>
    <xf numFmtId="180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4" fillId="24" borderId="19" xfId="0" applyNumberFormat="1" applyFont="1" applyFill="1" applyBorder="1" applyAlignment="1">
      <alignment/>
    </xf>
    <xf numFmtId="180" fontId="4" fillId="24" borderId="13" xfId="0" applyNumberFormat="1" applyFont="1" applyFill="1" applyBorder="1" applyAlignment="1">
      <alignment/>
    </xf>
    <xf numFmtId="180" fontId="4" fillId="24" borderId="14" xfId="0" applyNumberFormat="1" applyFont="1" applyFill="1" applyBorder="1" applyAlignment="1">
      <alignment/>
    </xf>
    <xf numFmtId="180" fontId="6" fillId="0" borderId="0" xfId="0" applyNumberFormat="1" applyFont="1" applyBorder="1" applyAlignment="1">
      <alignment horizontal="right"/>
    </xf>
    <xf numFmtId="180" fontId="6" fillId="0" borderId="10" xfId="55" applyNumberFormat="1" applyFont="1" applyBorder="1" applyAlignment="1">
      <alignment horizontal="right"/>
      <protection/>
    </xf>
    <xf numFmtId="180" fontId="4" fillId="0" borderId="10" xfId="55" applyNumberFormat="1" applyFont="1" applyBorder="1" applyAlignment="1">
      <alignment horizontal="right"/>
      <protection/>
    </xf>
    <xf numFmtId="180" fontId="4" fillId="24" borderId="10" xfId="55" applyNumberFormat="1" applyFont="1" applyFill="1" applyBorder="1" applyAlignment="1">
      <alignment horizontal="right"/>
      <protection/>
    </xf>
    <xf numFmtId="180" fontId="6" fillId="24" borderId="10" xfId="55" applyNumberFormat="1" applyFont="1" applyFill="1" applyBorder="1" applyAlignment="1">
      <alignment horizontal="right"/>
      <protection/>
    </xf>
    <xf numFmtId="180" fontId="6" fillId="24" borderId="10" xfId="55" applyNumberFormat="1" applyFont="1" applyFill="1" applyBorder="1" applyAlignment="1">
      <alignment horizontal="right" wrapText="1"/>
      <protection/>
    </xf>
    <xf numFmtId="180" fontId="0" fillId="0" borderId="10" xfId="0" applyNumberFormat="1" applyBorder="1" applyAlignment="1">
      <alignment horizontal="right"/>
    </xf>
    <xf numFmtId="180" fontId="4" fillId="0" borderId="10" xfId="55" applyNumberFormat="1" applyFont="1" applyFill="1" applyBorder="1" applyAlignment="1">
      <alignment horizontal="right"/>
      <protection/>
    </xf>
    <xf numFmtId="180" fontId="4" fillId="24" borderId="10" xfId="55" applyNumberFormat="1" applyFont="1" applyFill="1" applyBorder="1" applyAlignment="1">
      <alignment horizontal="right" wrapText="1"/>
      <protection/>
    </xf>
    <xf numFmtId="180" fontId="9" fillId="0" borderId="0" xfId="0" applyNumberFormat="1" applyFont="1" applyAlignment="1">
      <alignment/>
    </xf>
    <xf numFmtId="180" fontId="9" fillId="0" borderId="10" xfId="0" applyNumberFormat="1" applyFont="1" applyBorder="1" applyAlignment="1">
      <alignment/>
    </xf>
    <xf numFmtId="0" fontId="6" fillId="24" borderId="11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vertical="top" wrapText="1"/>
    </xf>
    <xf numFmtId="49" fontId="6" fillId="24" borderId="18" xfId="54" applyNumberFormat="1" applyFont="1" applyFill="1" applyBorder="1" applyAlignment="1">
      <alignment horizontal="center" wrapText="1"/>
      <protection/>
    </xf>
    <xf numFmtId="49" fontId="6" fillId="24" borderId="18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6" fontId="36" fillId="0" borderId="10" xfId="0" applyNumberFormat="1" applyFont="1" applyFill="1" applyBorder="1" applyAlignment="1">
      <alignment horizontal="right" wrapText="1"/>
    </xf>
    <xf numFmtId="186" fontId="37" fillId="0" borderId="10" xfId="0" applyNumberFormat="1" applyFont="1" applyFill="1" applyBorder="1" applyAlignment="1">
      <alignment horizontal="right" wrapText="1"/>
    </xf>
    <xf numFmtId="186" fontId="3" fillId="0" borderId="10" xfId="0" applyNumberFormat="1" applyFont="1" applyFill="1" applyBorder="1" applyAlignment="1">
      <alignment vertical="top" wrapText="1"/>
    </xf>
    <xf numFmtId="186" fontId="38" fillId="0" borderId="10" xfId="0" applyNumberFormat="1" applyFont="1" applyFill="1" applyBorder="1" applyAlignment="1">
      <alignment horizontal="right" wrapText="1"/>
    </xf>
    <xf numFmtId="180" fontId="3" fillId="0" borderId="10" xfId="0" applyNumberFormat="1" applyFont="1" applyBorder="1" applyAlignment="1">
      <alignment horizontal="right"/>
    </xf>
    <xf numFmtId="186" fontId="3" fillId="0" borderId="10" xfId="0" applyNumberFormat="1" applyFont="1" applyFill="1" applyBorder="1" applyAlignment="1">
      <alignment wrapText="1"/>
    </xf>
    <xf numFmtId="186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9" fillId="0" borderId="10" xfId="0" applyFont="1" applyFill="1" applyBorder="1" applyAlignment="1">
      <alignment vertical="top" wrapText="1"/>
    </xf>
    <xf numFmtId="0" fontId="40" fillId="0" borderId="0" xfId="0" applyFont="1" applyAlignment="1">
      <alignment/>
    </xf>
    <xf numFmtId="0" fontId="7" fillId="0" borderId="0" xfId="0" applyFont="1" applyAlignment="1">
      <alignment horizontal="right"/>
    </xf>
    <xf numFmtId="0" fontId="40" fillId="0" borderId="0" xfId="0" applyFont="1" applyAlignment="1">
      <alignment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left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7" fillId="24" borderId="0" xfId="0" applyFont="1" applyFill="1" applyBorder="1" applyAlignment="1">
      <alignment horizontal="center"/>
    </xf>
    <xf numFmtId="49" fontId="7" fillId="24" borderId="0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wrapText="1"/>
    </xf>
    <xf numFmtId="49" fontId="13" fillId="24" borderId="10" xfId="0" applyNumberFormat="1" applyFont="1" applyFill="1" applyBorder="1" applyAlignment="1">
      <alignment horizontal="center" vertical="center"/>
    </xf>
    <xf numFmtId="0" fontId="13" fillId="24" borderId="10" xfId="0" applyNumberFormat="1" applyFont="1" applyFill="1" applyBorder="1" applyAlignment="1">
      <alignment horizontal="left" vertical="top" wrapText="1"/>
    </xf>
    <xf numFmtId="186" fontId="13" fillId="24" borderId="10" xfId="0" applyNumberFormat="1" applyFont="1" applyFill="1" applyBorder="1" applyAlignment="1">
      <alignment horizontal="right"/>
    </xf>
    <xf numFmtId="49" fontId="7" fillId="24" borderId="10" xfId="0" applyNumberFormat="1" applyFont="1" applyFill="1" applyBorder="1" applyAlignment="1">
      <alignment horizontal="center" vertical="center"/>
    </xf>
    <xf numFmtId="186" fontId="7" fillId="24" borderId="10" xfId="0" applyNumberFormat="1" applyFont="1" applyFill="1" applyBorder="1" applyAlignment="1">
      <alignment horizontal="right"/>
    </xf>
    <xf numFmtId="186" fontId="13" fillId="24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vertical="top" wrapText="1"/>
    </xf>
    <xf numFmtId="0" fontId="44" fillId="0" borderId="0" xfId="0" applyFont="1" applyAlignment="1">
      <alignment/>
    </xf>
    <xf numFmtId="186" fontId="7" fillId="0" borderId="10" xfId="0" applyNumberFormat="1" applyFont="1" applyFill="1" applyBorder="1" applyAlignment="1">
      <alignment horizontal="right"/>
    </xf>
    <xf numFmtId="0" fontId="13" fillId="25" borderId="10" xfId="0" applyNumberFormat="1" applyFont="1" applyFill="1" applyBorder="1" applyAlignment="1">
      <alignment horizontal="left" vertical="top" wrapText="1"/>
    </xf>
    <xf numFmtId="0" fontId="7" fillId="25" borderId="10" xfId="0" applyFont="1" applyFill="1" applyBorder="1" applyAlignment="1">
      <alignment/>
    </xf>
    <xf numFmtId="0" fontId="45" fillId="24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186" fontId="7" fillId="25" borderId="10" xfId="0" applyNumberFormat="1" applyFont="1" applyFill="1" applyBorder="1" applyAlignment="1">
      <alignment horizontal="right"/>
    </xf>
    <xf numFmtId="0" fontId="13" fillId="24" borderId="10" xfId="0" applyFont="1" applyFill="1" applyBorder="1" applyAlignment="1">
      <alignment/>
    </xf>
    <xf numFmtId="0" fontId="13" fillId="24" borderId="10" xfId="0" applyFont="1" applyFill="1" applyBorder="1" applyAlignment="1">
      <alignment horizontal="center" wrapText="1"/>
    </xf>
    <xf numFmtId="186" fontId="35" fillId="24" borderId="10" xfId="0" applyNumberFormat="1" applyFont="1" applyFill="1" applyBorder="1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 vertical="top" wrapText="1"/>
    </xf>
    <xf numFmtId="49" fontId="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8" fillId="0" borderId="0" xfId="53">
      <alignment/>
      <protection/>
    </xf>
    <xf numFmtId="0" fontId="47" fillId="0" borderId="0" xfId="53" applyFont="1">
      <alignment/>
      <protection/>
    </xf>
    <xf numFmtId="0" fontId="47" fillId="0" borderId="19" xfId="53" applyFont="1" applyBorder="1" applyAlignment="1">
      <alignment horizontal="center" wrapText="1"/>
      <protection/>
    </xf>
    <xf numFmtId="0" fontId="47" fillId="0" borderId="14" xfId="53" applyFont="1" applyBorder="1" applyAlignment="1">
      <alignment horizontal="center" wrapText="1"/>
      <protection/>
    </xf>
    <xf numFmtId="0" fontId="47" fillId="0" borderId="14" xfId="53" applyFont="1" applyBorder="1" applyAlignment="1">
      <alignment horizontal="center" vertical="center" wrapText="1"/>
      <protection/>
    </xf>
    <xf numFmtId="49" fontId="50" fillId="0" borderId="10" xfId="53" applyNumberFormat="1" applyFont="1" applyBorder="1" applyAlignment="1">
      <alignment horizontal="center"/>
      <protection/>
    </xf>
    <xf numFmtId="183" fontId="5" fillId="0" borderId="14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183" fontId="49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wrapText="1"/>
    </xf>
    <xf numFmtId="183" fontId="0" fillId="0" borderId="10" xfId="0" applyNumberFormat="1" applyBorder="1" applyAlignment="1">
      <alignment/>
    </xf>
    <xf numFmtId="183" fontId="51" fillId="0" borderId="10" xfId="0" applyNumberFormat="1" applyFont="1" applyBorder="1" applyAlignment="1">
      <alignment/>
    </xf>
    <xf numFmtId="0" fontId="52" fillId="0" borderId="10" xfId="53" applyFont="1" applyBorder="1" applyAlignment="1">
      <alignment horizontal="left" wrapText="1"/>
      <protection/>
    </xf>
    <xf numFmtId="0" fontId="50" fillId="0" borderId="10" xfId="53" applyFont="1" applyBorder="1" applyAlignment="1">
      <alignment horizontal="left" wrapText="1"/>
      <protection/>
    </xf>
    <xf numFmtId="183" fontId="9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86" fontId="53" fillId="0" borderId="10" xfId="0" applyNumberFormat="1" applyFont="1" applyBorder="1" applyAlignment="1">
      <alignment/>
    </xf>
    <xf numFmtId="49" fontId="48" fillId="0" borderId="10" xfId="53" applyNumberFormat="1" applyBorder="1" applyAlignment="1">
      <alignment horizontal="center"/>
      <protection/>
    </xf>
    <xf numFmtId="0" fontId="50" fillId="0" borderId="10" xfId="53" applyFont="1" applyBorder="1" applyAlignment="1">
      <alignment wrapText="1"/>
      <protection/>
    </xf>
    <xf numFmtId="186" fontId="49" fillId="0" borderId="10" xfId="0" applyNumberFormat="1" applyFont="1" applyBorder="1" applyAlignment="1">
      <alignment/>
    </xf>
    <xf numFmtId="49" fontId="48" fillId="0" borderId="20" xfId="53" applyNumberFormat="1" applyBorder="1" applyAlignment="1">
      <alignment horizontal="center"/>
      <protection/>
    </xf>
    <xf numFmtId="0" fontId="48" fillId="0" borderId="21" xfId="53" applyBorder="1">
      <alignment/>
      <protection/>
    </xf>
    <xf numFmtId="186" fontId="53" fillId="0" borderId="0" xfId="0" applyNumberFormat="1" applyFont="1" applyAlignment="1">
      <alignment/>
    </xf>
    <xf numFmtId="186" fontId="0" fillId="0" borderId="0" xfId="0" applyNumberFormat="1" applyFont="1" applyFill="1" applyAlignment="1">
      <alignment vertical="top" wrapText="1"/>
    </xf>
    <xf numFmtId="186" fontId="37" fillId="0" borderId="10" xfId="0" applyNumberFormat="1" applyFont="1" applyFill="1" applyBorder="1" applyAlignment="1">
      <alignment horizontal="center" wrapText="1"/>
    </xf>
    <xf numFmtId="164" fontId="7" fillId="24" borderId="10" xfId="0" applyNumberFormat="1" applyFont="1" applyFill="1" applyBorder="1" applyAlignment="1">
      <alignment vertical="top" wrapText="1"/>
    </xf>
    <xf numFmtId="49" fontId="7" fillId="24" borderId="10" xfId="0" applyNumberFormat="1" applyFont="1" applyFill="1" applyBorder="1" applyAlignment="1">
      <alignment vertical="top" wrapText="1"/>
    </xf>
    <xf numFmtId="49" fontId="50" fillId="22" borderId="10" xfId="53" applyNumberFormat="1" applyFont="1" applyFill="1" applyBorder="1" applyAlignment="1">
      <alignment horizontal="center"/>
      <protection/>
    </xf>
    <xf numFmtId="0" fontId="50" fillId="22" borderId="10" xfId="53" applyFont="1" applyFill="1" applyBorder="1" applyAlignment="1">
      <alignment horizontal="left" wrapText="1"/>
      <protection/>
    </xf>
    <xf numFmtId="183" fontId="49" fillId="22" borderId="10" xfId="0" applyNumberFormat="1" applyFont="1" applyFill="1" applyBorder="1" applyAlignment="1">
      <alignment/>
    </xf>
    <xf numFmtId="0" fontId="0" fillId="22" borderId="0" xfId="0" applyFill="1" applyAlignment="1">
      <alignment/>
    </xf>
    <xf numFmtId="0" fontId="50" fillId="0" borderId="14" xfId="53" applyFont="1" applyBorder="1" applyAlignment="1">
      <alignment horizontal="center" vertical="center" wrapText="1"/>
      <protection/>
    </xf>
    <xf numFmtId="186" fontId="4" fillId="0" borderId="14" xfId="0" applyNumberFormat="1" applyFont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left" vertical="top" wrapText="1"/>
    </xf>
    <xf numFmtId="180" fontId="6" fillId="0" borderId="0" xfId="55" applyNumberFormat="1" applyFont="1" applyBorder="1" applyAlignment="1">
      <alignment horizontal="right"/>
      <protection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47" fillId="0" borderId="0" xfId="53" applyFont="1" applyAlignment="1">
      <alignment horizontal="center"/>
      <protection/>
    </xf>
    <xf numFmtId="0" fontId="47" fillId="0" borderId="0" xfId="53" applyFont="1" applyAlignment="1">
      <alignment horizontal="center" wrapText="1"/>
      <protection/>
    </xf>
    <xf numFmtId="0" fontId="47" fillId="0" borderId="19" xfId="53" applyFont="1" applyBorder="1" applyAlignment="1">
      <alignment horizontal="center" vertical="center" wrapText="1"/>
      <protection/>
    </xf>
    <xf numFmtId="0" fontId="47" fillId="0" borderId="14" xfId="53" applyFont="1" applyBorder="1" applyAlignment="1">
      <alignment horizontal="center" vertical="center" wrapText="1"/>
      <protection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 wrapText="1"/>
    </xf>
    <xf numFmtId="0" fontId="7" fillId="24" borderId="0" xfId="0" applyFont="1" applyFill="1" applyAlignment="1">
      <alignment horizontal="right" vertical="top" wrapText="1"/>
    </xf>
    <xf numFmtId="0" fontId="7" fillId="0" borderId="0" xfId="0" applyFont="1" applyAlignment="1">
      <alignment horizontal="right"/>
    </xf>
    <xf numFmtId="0" fontId="11" fillId="0" borderId="0" xfId="0" applyFont="1" applyFill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2" fillId="0" borderId="0" xfId="0" applyFont="1" applyFill="1" applyAlignment="1">
      <alignment horizontal="center" vertical="center" wrapText="1"/>
    </xf>
    <xf numFmtId="12" fontId="5" fillId="24" borderId="0" xfId="0" applyNumberFormat="1" applyFont="1" applyFill="1" applyBorder="1" applyAlignment="1">
      <alignment horizontal="center" wrapText="1"/>
    </xf>
    <xf numFmtId="12" fontId="5" fillId="24" borderId="0" xfId="0" applyNumberFormat="1" applyFont="1" applyFill="1" applyBorder="1" applyAlignment="1">
      <alignment horizontal="left" wrapText="1"/>
    </xf>
    <xf numFmtId="0" fontId="0" fillId="0" borderId="22" xfId="0" applyBorder="1" applyAlignment="1">
      <alignment horizontal="center"/>
    </xf>
    <xf numFmtId="12" fontId="3" fillId="0" borderId="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12" fontId="7" fillId="24" borderId="10" xfId="0" applyNumberFormat="1" applyFont="1" applyFill="1" applyBorder="1" applyAlignment="1">
      <alignment horizontal="left" wrapText="1"/>
    </xf>
    <xf numFmtId="49" fontId="4" fillId="24" borderId="10" xfId="54" applyNumberFormat="1" applyFont="1" applyFill="1" applyBorder="1" applyAlignment="1">
      <alignment horizontal="center" wrapText="1"/>
      <protection/>
    </xf>
    <xf numFmtId="12" fontId="6" fillId="0" borderId="10" xfId="0" applyNumberFormat="1" applyFont="1" applyBorder="1" applyAlignment="1">
      <alignment horizontal="center" vertical="center" wrapText="1"/>
    </xf>
    <xf numFmtId="0" fontId="7" fillId="0" borderId="23" xfId="55" applyFont="1" applyBorder="1" applyAlignment="1">
      <alignment horizontal="center" vertical="center" wrapText="1"/>
      <protection/>
    </xf>
    <xf numFmtId="0" fontId="7" fillId="0" borderId="24" xfId="55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24" borderId="10" xfId="54" applyNumberFormat="1" applyFont="1" applyFill="1" applyBorder="1" applyAlignment="1">
      <alignment horizontal="center" wrapText="1"/>
      <protection/>
    </xf>
    <xf numFmtId="180" fontId="4" fillId="24" borderId="10" xfId="0" applyNumberFormat="1" applyFont="1" applyFill="1" applyBorder="1" applyAlignment="1">
      <alignment horizontal="righ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PISOK" xfId="53"/>
    <cellStyle name="Обычный_Лист1" xfId="54"/>
    <cellStyle name="Обычный_прил5_1" xfId="55"/>
    <cellStyle name="Обычный_уточненное прилож№1 б-та2002г.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Лист1" xfId="64"/>
    <cellStyle name="Тысячи_Лист1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B3" sqref="B3"/>
    </sheetView>
  </sheetViews>
  <sheetFormatPr defaultColWidth="9.00390625" defaultRowHeight="12.75"/>
  <cols>
    <col min="1" max="1" width="25.75390625" style="0" customWidth="1"/>
    <col min="2" max="2" width="49.25390625" style="0" customWidth="1"/>
    <col min="3" max="3" width="11.75390625" style="0" customWidth="1"/>
    <col min="4" max="4" width="8.625" style="0" hidden="1" customWidth="1"/>
  </cols>
  <sheetData>
    <row r="1" spans="1:2" ht="19.5" customHeight="1">
      <c r="A1" s="200"/>
      <c r="B1" s="201" t="s">
        <v>496</v>
      </c>
    </row>
    <row r="2" spans="1:4" ht="71.25" customHeight="1">
      <c r="A2" s="200"/>
      <c r="B2" s="241" t="s">
        <v>319</v>
      </c>
      <c r="C2" s="242"/>
      <c r="D2" s="242"/>
    </row>
    <row r="3" spans="1:2" ht="14.25" customHeight="1">
      <c r="A3" s="200"/>
      <c r="B3" s="201" t="s">
        <v>97</v>
      </c>
    </row>
    <row r="4" spans="1:3" ht="30.75" customHeight="1">
      <c r="A4" s="243" t="s">
        <v>497</v>
      </c>
      <c r="B4" s="243"/>
      <c r="C4" s="243"/>
    </row>
    <row r="5" spans="1:3" ht="35.25" customHeight="1">
      <c r="A5" s="244" t="s">
        <v>498</v>
      </c>
      <c r="B5" s="244"/>
      <c r="C5" s="244"/>
    </row>
    <row r="6" spans="1:2" ht="15.75">
      <c r="A6" s="202"/>
      <c r="B6" s="203"/>
    </row>
    <row r="7" spans="1:3" ht="18.75">
      <c r="A7" s="204"/>
      <c r="B7" s="205"/>
      <c r="C7" s="10" t="s">
        <v>149</v>
      </c>
    </row>
    <row r="8" spans="1:3" ht="32.25" customHeight="1">
      <c r="A8" s="206" t="s">
        <v>499</v>
      </c>
      <c r="B8" s="245" t="s">
        <v>418</v>
      </c>
      <c r="C8" s="247" t="s">
        <v>495</v>
      </c>
    </row>
    <row r="9" spans="1:3" ht="16.5" customHeight="1">
      <c r="A9" s="207" t="s">
        <v>500</v>
      </c>
      <c r="B9" s="246"/>
      <c r="C9" s="248"/>
    </row>
    <row r="10" spans="1:3" ht="37.5" hidden="1">
      <c r="A10" s="209" t="s">
        <v>501</v>
      </c>
      <c r="B10" s="208" t="s">
        <v>502</v>
      </c>
      <c r="C10" s="210">
        <f>C11+C26</f>
        <v>0</v>
      </c>
    </row>
    <row r="11" spans="1:3" ht="31.5">
      <c r="A11" s="209" t="s">
        <v>13</v>
      </c>
      <c r="B11" s="236" t="s">
        <v>552</v>
      </c>
      <c r="C11" s="237">
        <f>C17</f>
        <v>0</v>
      </c>
    </row>
    <row r="12" spans="1:3" ht="31.5" hidden="1">
      <c r="A12" s="209" t="s">
        <v>503</v>
      </c>
      <c r="B12" s="211" t="s">
        <v>504</v>
      </c>
      <c r="C12" s="212">
        <f>SUM(C13+C15)</f>
        <v>0</v>
      </c>
    </row>
    <row r="13" spans="1:3" ht="31.5" hidden="1">
      <c r="A13" s="209" t="s">
        <v>505</v>
      </c>
      <c r="B13" s="213" t="s">
        <v>506</v>
      </c>
      <c r="C13" s="212">
        <f>SUM(C14)</f>
        <v>0</v>
      </c>
    </row>
    <row r="14" spans="1:3" ht="47.25" hidden="1">
      <c r="A14" s="209" t="s">
        <v>14</v>
      </c>
      <c r="B14" s="213" t="s">
        <v>15</v>
      </c>
      <c r="C14" s="214"/>
    </row>
    <row r="15" spans="1:3" ht="1.5" customHeight="1" hidden="1">
      <c r="A15" s="209" t="s">
        <v>507</v>
      </c>
      <c r="B15" s="213" t="s">
        <v>508</v>
      </c>
      <c r="C15" s="214">
        <f>SUM(C16)</f>
        <v>0</v>
      </c>
    </row>
    <row r="16" spans="1:3" ht="47.25" hidden="1">
      <c r="A16" s="209" t="s">
        <v>509</v>
      </c>
      <c r="B16" s="213" t="s">
        <v>510</v>
      </c>
      <c r="C16" s="214"/>
    </row>
    <row r="17" spans="1:3" ht="27" customHeight="1" hidden="1">
      <c r="A17" s="209" t="s">
        <v>511</v>
      </c>
      <c r="B17" s="211" t="s">
        <v>53</v>
      </c>
      <c r="C17" s="215">
        <f>SUM(C18+C20)</f>
        <v>0</v>
      </c>
    </row>
    <row r="18" spans="1:3" ht="47.25" hidden="1">
      <c r="A18" s="209" t="s">
        <v>512</v>
      </c>
      <c r="B18" s="213" t="s">
        <v>513</v>
      </c>
      <c r="C18" s="214">
        <f>SUM(C19)</f>
        <v>0</v>
      </c>
    </row>
    <row r="19" spans="1:3" ht="63" hidden="1">
      <c r="A19" s="209" t="s">
        <v>514</v>
      </c>
      <c r="B19" s="213" t="s">
        <v>515</v>
      </c>
      <c r="C19" s="214"/>
    </row>
    <row r="20" spans="1:3" ht="63" hidden="1">
      <c r="A20" s="209" t="s">
        <v>516</v>
      </c>
      <c r="B20" s="213" t="s">
        <v>517</v>
      </c>
      <c r="C20" s="214">
        <f>SUM(C21)</f>
        <v>0</v>
      </c>
    </row>
    <row r="21" spans="1:3" ht="60.75" customHeight="1" hidden="1">
      <c r="A21" s="209" t="s">
        <v>518</v>
      </c>
      <c r="B21" s="216" t="s">
        <v>519</v>
      </c>
      <c r="C21" s="214">
        <v>0</v>
      </c>
    </row>
    <row r="22" spans="1:3" ht="31.5" hidden="1">
      <c r="A22" s="209" t="s">
        <v>520</v>
      </c>
      <c r="B22" s="217" t="s">
        <v>521</v>
      </c>
      <c r="C22" s="218"/>
    </row>
    <row r="23" spans="1:3" ht="47.25" hidden="1">
      <c r="A23" s="209" t="s">
        <v>522</v>
      </c>
      <c r="B23" s="219" t="s">
        <v>523</v>
      </c>
      <c r="C23" s="214"/>
    </row>
    <row r="24" spans="1:3" ht="63" hidden="1">
      <c r="A24" s="209" t="s">
        <v>524</v>
      </c>
      <c r="B24" s="220" t="s">
        <v>525</v>
      </c>
      <c r="C24" s="214"/>
    </row>
    <row r="25" spans="1:3" ht="47.25" hidden="1">
      <c r="A25" s="209" t="s">
        <v>524</v>
      </c>
      <c r="B25" s="216" t="s">
        <v>526</v>
      </c>
      <c r="C25" s="214"/>
    </row>
    <row r="26" spans="1:3" s="235" customFormat="1" ht="31.5" hidden="1">
      <c r="A26" s="232" t="s">
        <v>527</v>
      </c>
      <c r="B26" s="233" t="s">
        <v>528</v>
      </c>
      <c r="C26" s="234">
        <v>0</v>
      </c>
    </row>
    <row r="27" spans="1:3" ht="17.25" customHeight="1">
      <c r="A27" s="209" t="s">
        <v>529</v>
      </c>
      <c r="B27" s="216" t="s">
        <v>530</v>
      </c>
      <c r="C27" s="221">
        <f>SUM(C28)</f>
        <v>-6360.069</v>
      </c>
    </row>
    <row r="28" spans="1:3" ht="22.5" customHeight="1">
      <c r="A28" s="209" t="s">
        <v>531</v>
      </c>
      <c r="B28" s="216" t="s">
        <v>532</v>
      </c>
      <c r="C28" s="221">
        <f>SUM(C29)</f>
        <v>-6360.069</v>
      </c>
    </row>
    <row r="29" spans="1:3" ht="32.25" customHeight="1">
      <c r="A29" s="209" t="s">
        <v>533</v>
      </c>
      <c r="B29" s="216" t="s">
        <v>534</v>
      </c>
      <c r="C29" s="221">
        <v>-6360.069</v>
      </c>
    </row>
    <row r="30" spans="1:3" ht="18" customHeight="1">
      <c r="A30" s="209" t="s">
        <v>535</v>
      </c>
      <c r="B30" s="216" t="s">
        <v>536</v>
      </c>
      <c r="C30" s="221">
        <f>SUM(C31)</f>
        <v>6360.069</v>
      </c>
    </row>
    <row r="31" spans="1:3" ht="20.25" customHeight="1">
      <c r="A31" s="209" t="s">
        <v>537</v>
      </c>
      <c r="B31" s="216" t="s">
        <v>538</v>
      </c>
      <c r="C31" s="221">
        <f>SUM(C32)</f>
        <v>6360.069</v>
      </c>
    </row>
    <row r="32" spans="1:3" ht="30" customHeight="1">
      <c r="A32" s="209" t="s">
        <v>539</v>
      </c>
      <c r="B32" s="216" t="s">
        <v>540</v>
      </c>
      <c r="C32" s="221">
        <v>6360.069</v>
      </c>
    </row>
    <row r="33" spans="1:3" ht="51" customHeight="1">
      <c r="A33" s="222"/>
      <c r="B33" s="223" t="s">
        <v>541</v>
      </c>
      <c r="C33" s="224">
        <f>SUM(C12,C26)+C17</f>
        <v>0</v>
      </c>
    </row>
    <row r="34" spans="1:3" ht="19.5" hidden="1" thickBot="1">
      <c r="A34" s="225"/>
      <c r="B34" s="226"/>
      <c r="C34" s="227"/>
    </row>
    <row r="35" ht="14.25">
      <c r="C35" s="227"/>
    </row>
  </sheetData>
  <mergeCells count="5">
    <mergeCell ref="B2:D2"/>
    <mergeCell ref="A4:C4"/>
    <mergeCell ref="A5:C5"/>
    <mergeCell ref="B8:B9"/>
    <mergeCell ref="C8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6"/>
  <sheetViews>
    <sheetView workbookViewId="0" topLeftCell="A5">
      <selection activeCell="B5" sqref="B5"/>
    </sheetView>
  </sheetViews>
  <sheetFormatPr defaultColWidth="9.00390625" defaultRowHeight="12.75"/>
  <cols>
    <col min="1" max="1" width="20.625" style="168" customWidth="1"/>
    <col min="2" max="2" width="51.375" style="170" customWidth="1"/>
    <col min="3" max="3" width="12.125" style="170" customWidth="1"/>
    <col min="4" max="16384" width="9.125" style="168" customWidth="1"/>
  </cols>
  <sheetData>
    <row r="1" spans="1:3" ht="12.75">
      <c r="A1" s="3"/>
      <c r="B1" s="250" t="s">
        <v>487</v>
      </c>
      <c r="C1" s="250"/>
    </row>
    <row r="2" spans="1:3" ht="52.5" customHeight="1">
      <c r="A2" s="3"/>
      <c r="B2" s="251" t="s">
        <v>488</v>
      </c>
      <c r="C2" s="251"/>
    </row>
    <row r="3" spans="1:3" ht="15" customHeight="1">
      <c r="A3" s="3"/>
      <c r="B3" s="252" t="s">
        <v>449</v>
      </c>
      <c r="C3" s="252"/>
    </row>
    <row r="4" spans="1:3" ht="10.5" customHeight="1" hidden="1">
      <c r="A4" s="253" t="s">
        <v>489</v>
      </c>
      <c r="B4" s="240"/>
      <c r="C4" s="240"/>
    </row>
    <row r="5" spans="1:3" ht="15.75" customHeight="1">
      <c r="A5" s="169"/>
      <c r="B5" s="201" t="s">
        <v>97</v>
      </c>
      <c r="C5" s="11"/>
    </row>
    <row r="6" spans="1:3" s="170" customFormat="1" ht="32.25" customHeight="1">
      <c r="A6" s="249" t="s">
        <v>490</v>
      </c>
      <c r="B6" s="249"/>
      <c r="C6" s="249"/>
    </row>
    <row r="7" spans="1:3" s="174" customFormat="1" ht="12.75">
      <c r="A7" s="171"/>
      <c r="B7" s="172"/>
      <c r="C7" s="173"/>
    </row>
    <row r="8" spans="1:3" s="174" customFormat="1" ht="12.75">
      <c r="A8" s="171"/>
      <c r="B8" s="175"/>
      <c r="C8" s="176" t="s">
        <v>491</v>
      </c>
    </row>
    <row r="9" spans="1:3" ht="51">
      <c r="A9" s="177" t="s">
        <v>492</v>
      </c>
      <c r="B9" s="178" t="s">
        <v>493</v>
      </c>
      <c r="C9" s="179" t="s">
        <v>494</v>
      </c>
    </row>
    <row r="10" spans="1:3" ht="12.75">
      <c r="A10" s="180">
        <v>1</v>
      </c>
      <c r="B10" s="180">
        <v>2</v>
      </c>
      <c r="C10" s="23">
        <v>3</v>
      </c>
    </row>
    <row r="11" spans="1:3" ht="12.75">
      <c r="A11" s="181" t="s">
        <v>542</v>
      </c>
      <c r="B11" s="182" t="s">
        <v>543</v>
      </c>
      <c r="C11" s="183">
        <f>C12+C26+C30+C38+C41+C45+C51+C54+C60+C20</f>
        <v>1827</v>
      </c>
    </row>
    <row r="12" spans="1:3" ht="12.75">
      <c r="A12" s="181" t="s">
        <v>544</v>
      </c>
      <c r="B12" s="182" t="s">
        <v>545</v>
      </c>
      <c r="C12" s="183">
        <f>C13</f>
        <v>515</v>
      </c>
    </row>
    <row r="13" spans="1:3" ht="13.5" customHeight="1">
      <c r="A13" s="184" t="s">
        <v>546</v>
      </c>
      <c r="B13" s="29" t="s">
        <v>547</v>
      </c>
      <c r="C13" s="185">
        <f>C14+C15+C18+C19</f>
        <v>515</v>
      </c>
    </row>
    <row r="14" spans="1:3" ht="53.25" customHeight="1" hidden="1">
      <c r="A14" s="184" t="s">
        <v>548</v>
      </c>
      <c r="B14" s="29" t="s">
        <v>549</v>
      </c>
      <c r="C14" s="185"/>
    </row>
    <row r="15" spans="1:3" ht="12.75" hidden="1">
      <c r="A15" s="184"/>
      <c r="B15" s="29"/>
      <c r="C15" s="185">
        <f>C16+C17</f>
        <v>514</v>
      </c>
    </row>
    <row r="16" spans="1:3" ht="66.75" customHeight="1">
      <c r="A16" s="184" t="s">
        <v>548</v>
      </c>
      <c r="B16" s="109" t="s">
        <v>550</v>
      </c>
      <c r="C16" s="185">
        <v>514</v>
      </c>
    </row>
    <row r="17" spans="1:3" ht="76.5" hidden="1">
      <c r="A17" s="184" t="s">
        <v>551</v>
      </c>
      <c r="B17" s="29" t="s">
        <v>553</v>
      </c>
      <c r="C17" s="185"/>
    </row>
    <row r="18" spans="1:3" ht="36.75" customHeight="1">
      <c r="A18" s="184" t="s">
        <v>554</v>
      </c>
      <c r="B18" s="29" t="s">
        <v>555</v>
      </c>
      <c r="C18" s="185">
        <v>1</v>
      </c>
    </row>
    <row r="19" spans="1:3" ht="76.5" hidden="1">
      <c r="A19" s="184" t="s">
        <v>556</v>
      </c>
      <c r="B19" s="29" t="s">
        <v>557</v>
      </c>
      <c r="C19" s="185"/>
    </row>
    <row r="20" spans="1:3" ht="38.25">
      <c r="A20" s="181" t="s">
        <v>558</v>
      </c>
      <c r="B20" s="182" t="s">
        <v>559</v>
      </c>
      <c r="C20" s="186">
        <f>C21</f>
        <v>467</v>
      </c>
    </row>
    <row r="21" spans="1:3" ht="25.5">
      <c r="A21" s="181" t="s">
        <v>560</v>
      </c>
      <c r="B21" s="182" t="s">
        <v>561</v>
      </c>
      <c r="C21" s="183">
        <f>C22+C23+C24+C25</f>
        <v>467</v>
      </c>
    </row>
    <row r="22" spans="1:3" ht="63.75">
      <c r="A22" s="184" t="s">
        <v>562</v>
      </c>
      <c r="B22" s="187" t="s">
        <v>445</v>
      </c>
      <c r="C22" s="185">
        <v>171</v>
      </c>
    </row>
    <row r="23" spans="1:3" ht="76.5">
      <c r="A23" s="184" t="s">
        <v>563</v>
      </c>
      <c r="B23" s="187" t="s">
        <v>446</v>
      </c>
      <c r="C23" s="185">
        <v>3</v>
      </c>
    </row>
    <row r="24" spans="1:3" ht="63.75">
      <c r="A24" s="184" t="s">
        <v>564</v>
      </c>
      <c r="B24" s="187" t="s">
        <v>447</v>
      </c>
      <c r="C24" s="185">
        <v>277</v>
      </c>
    </row>
    <row r="25" spans="1:3" ht="63.75">
      <c r="A25" s="184" t="s">
        <v>565</v>
      </c>
      <c r="B25" s="187" t="s">
        <v>448</v>
      </c>
      <c r="C25" s="185">
        <v>16</v>
      </c>
    </row>
    <row r="26" spans="1:3" ht="12.75" hidden="1">
      <c r="A26" s="181" t="s">
        <v>566</v>
      </c>
      <c r="B26" s="182" t="s">
        <v>567</v>
      </c>
      <c r="C26" s="183">
        <f>C27</f>
        <v>0</v>
      </c>
    </row>
    <row r="27" spans="1:3" s="188" customFormat="1" ht="12.75" hidden="1">
      <c r="A27" s="181" t="s">
        <v>568</v>
      </c>
      <c r="B27" s="182" t="s">
        <v>569</v>
      </c>
      <c r="C27" s="183">
        <f>C28+C29</f>
        <v>0</v>
      </c>
    </row>
    <row r="28" spans="1:3" ht="12.75" hidden="1">
      <c r="A28" s="184" t="s">
        <v>570</v>
      </c>
      <c r="B28" s="29" t="s">
        <v>569</v>
      </c>
      <c r="C28" s="185"/>
    </row>
    <row r="29" spans="1:3" ht="25.5" hidden="1">
      <c r="A29" s="184" t="s">
        <v>571</v>
      </c>
      <c r="B29" s="29" t="s">
        <v>572</v>
      </c>
      <c r="C29" s="185"/>
    </row>
    <row r="30" spans="1:3" ht="12.75">
      <c r="A30" s="181" t="s">
        <v>573</v>
      </c>
      <c r="B30" s="182" t="s">
        <v>574</v>
      </c>
      <c r="C30" s="183">
        <f>C31+C33</f>
        <v>598</v>
      </c>
    </row>
    <row r="31" spans="1:3" ht="12.75">
      <c r="A31" s="184" t="s">
        <v>575</v>
      </c>
      <c r="B31" s="29" t="s">
        <v>576</v>
      </c>
      <c r="C31" s="185">
        <f>C32</f>
        <v>180</v>
      </c>
    </row>
    <row r="32" spans="1:3" ht="42" customHeight="1">
      <c r="A32" s="184" t="s">
        <v>577</v>
      </c>
      <c r="B32" s="29" t="s">
        <v>582</v>
      </c>
      <c r="C32" s="185">
        <v>180</v>
      </c>
    </row>
    <row r="33" spans="1:3" ht="12.75">
      <c r="A33" s="184" t="s">
        <v>583</v>
      </c>
      <c r="B33" s="29" t="s">
        <v>584</v>
      </c>
      <c r="C33" s="185">
        <f>C34+C36</f>
        <v>418</v>
      </c>
    </row>
    <row r="34" spans="1:3" ht="38.25">
      <c r="A34" s="184" t="s">
        <v>585</v>
      </c>
      <c r="B34" s="29" t="s">
        <v>586</v>
      </c>
      <c r="C34" s="185">
        <f>C35</f>
        <v>332</v>
      </c>
    </row>
    <row r="35" spans="1:3" ht="51">
      <c r="A35" s="184" t="s">
        <v>587</v>
      </c>
      <c r="B35" s="29" t="s">
        <v>588</v>
      </c>
      <c r="C35" s="185">
        <v>332</v>
      </c>
    </row>
    <row r="36" spans="1:3" ht="38.25">
      <c r="A36" s="184" t="s">
        <v>589</v>
      </c>
      <c r="B36" s="29" t="s">
        <v>590</v>
      </c>
      <c r="C36" s="185">
        <f>C37</f>
        <v>86</v>
      </c>
    </row>
    <row r="37" spans="1:3" ht="51.75" customHeight="1">
      <c r="A37" s="184" t="s">
        <v>591</v>
      </c>
      <c r="B37" s="29" t="s">
        <v>592</v>
      </c>
      <c r="C37" s="185">
        <v>86</v>
      </c>
    </row>
    <row r="38" spans="1:3" ht="12.75">
      <c r="A38" s="181" t="s">
        <v>593</v>
      </c>
      <c r="B38" s="182" t="s">
        <v>594</v>
      </c>
      <c r="C38" s="183">
        <f>C39</f>
        <v>100</v>
      </c>
    </row>
    <row r="39" spans="1:3" ht="38.25">
      <c r="A39" s="184" t="s">
        <v>595</v>
      </c>
      <c r="B39" s="29" t="s">
        <v>596</v>
      </c>
      <c r="C39" s="185">
        <f>C40</f>
        <v>100</v>
      </c>
    </row>
    <row r="40" spans="1:3" ht="65.25" customHeight="1">
      <c r="A40" s="184" t="s">
        <v>0</v>
      </c>
      <c r="B40" s="29" t="s">
        <v>1</v>
      </c>
      <c r="C40" s="189">
        <v>100</v>
      </c>
    </row>
    <row r="41" spans="1:3" ht="0.75" customHeight="1" hidden="1">
      <c r="A41" s="181" t="s">
        <v>2</v>
      </c>
      <c r="B41" s="182" t="s">
        <v>3</v>
      </c>
      <c r="C41" s="183">
        <f>C42</f>
        <v>0</v>
      </c>
    </row>
    <row r="42" spans="1:3" ht="12.75" hidden="1">
      <c r="A42" s="184" t="s">
        <v>4</v>
      </c>
      <c r="B42" s="29" t="s">
        <v>5</v>
      </c>
      <c r="C42" s="185">
        <f>C43</f>
        <v>0</v>
      </c>
    </row>
    <row r="43" spans="1:3" ht="25.5" hidden="1">
      <c r="A43" s="184" t="s">
        <v>6</v>
      </c>
      <c r="B43" s="29" t="s">
        <v>7</v>
      </c>
      <c r="C43" s="185">
        <f>C44</f>
        <v>0</v>
      </c>
    </row>
    <row r="44" spans="1:3" ht="25.5" hidden="1">
      <c r="A44" s="184" t="s">
        <v>8</v>
      </c>
      <c r="B44" s="29" t="s">
        <v>9</v>
      </c>
      <c r="C44" s="185"/>
    </row>
    <row r="45" spans="1:3" ht="37.5" customHeight="1">
      <c r="A45" s="181" t="s">
        <v>10</v>
      </c>
      <c r="B45" s="182" t="s">
        <v>11</v>
      </c>
      <c r="C45" s="186">
        <f>C46</f>
        <v>147</v>
      </c>
    </row>
    <row r="46" spans="1:3" ht="76.5" customHeight="1">
      <c r="A46" s="184" t="s">
        <v>12</v>
      </c>
      <c r="B46" s="29" t="s">
        <v>16</v>
      </c>
      <c r="C46" s="185">
        <f>C47+C49</f>
        <v>147</v>
      </c>
    </row>
    <row r="47" spans="1:3" ht="53.25" customHeight="1">
      <c r="A47" s="184" t="s">
        <v>17</v>
      </c>
      <c r="B47" s="29" t="s">
        <v>18</v>
      </c>
      <c r="C47" s="185">
        <f>C48</f>
        <v>70</v>
      </c>
    </row>
    <row r="48" spans="1:3" ht="63.75" customHeight="1">
      <c r="A48" s="184" t="s">
        <v>19</v>
      </c>
      <c r="B48" s="29" t="s">
        <v>20</v>
      </c>
      <c r="C48" s="185">
        <v>70</v>
      </c>
    </row>
    <row r="49" spans="1:3" ht="76.5">
      <c r="A49" s="184" t="s">
        <v>21</v>
      </c>
      <c r="B49" s="29" t="s">
        <v>22</v>
      </c>
      <c r="C49" s="185">
        <f>C50</f>
        <v>77</v>
      </c>
    </row>
    <row r="50" spans="1:3" ht="51.75" customHeight="1">
      <c r="A50" s="184" t="s">
        <v>23</v>
      </c>
      <c r="B50" s="29" t="s">
        <v>24</v>
      </c>
      <c r="C50" s="185">
        <v>77</v>
      </c>
    </row>
    <row r="51" spans="1:3" ht="25.5" hidden="1">
      <c r="A51" s="181" t="s">
        <v>25</v>
      </c>
      <c r="B51" s="190" t="s">
        <v>26</v>
      </c>
      <c r="C51" s="183">
        <f>C52</f>
        <v>0</v>
      </c>
    </row>
    <row r="52" spans="1:3" ht="1.5" customHeight="1" hidden="1">
      <c r="A52" s="184" t="s">
        <v>27</v>
      </c>
      <c r="B52" s="191" t="s">
        <v>28</v>
      </c>
      <c r="C52" s="185">
        <f>C53</f>
        <v>0</v>
      </c>
    </row>
    <row r="53" spans="1:3" ht="25.5" hidden="1">
      <c r="A53" s="184" t="s">
        <v>29</v>
      </c>
      <c r="B53" s="116" t="s">
        <v>30</v>
      </c>
      <c r="C53" s="185"/>
    </row>
    <row r="54" spans="1:3" ht="25.5" hidden="1">
      <c r="A54" s="181" t="s">
        <v>31</v>
      </c>
      <c r="B54" s="182" t="s">
        <v>32</v>
      </c>
      <c r="C54" s="183">
        <f>C55</f>
        <v>0</v>
      </c>
    </row>
    <row r="55" spans="1:3" ht="51" hidden="1">
      <c r="A55" s="184" t="s">
        <v>33</v>
      </c>
      <c r="B55" s="29" t="s">
        <v>34</v>
      </c>
      <c r="C55" s="185">
        <f>C56+C58</f>
        <v>0</v>
      </c>
    </row>
    <row r="56" spans="1:3" ht="1.5" customHeight="1" hidden="1">
      <c r="A56" s="184" t="s">
        <v>35</v>
      </c>
      <c r="B56" s="29" t="s">
        <v>36</v>
      </c>
      <c r="C56" s="185">
        <f>C57</f>
        <v>0</v>
      </c>
    </row>
    <row r="57" spans="1:3" ht="39.75" customHeight="1" hidden="1">
      <c r="A57" s="184" t="s">
        <v>37</v>
      </c>
      <c r="B57" s="29" t="s">
        <v>38</v>
      </c>
      <c r="C57" s="185"/>
    </row>
    <row r="58" spans="1:3" ht="39.75" customHeight="1" hidden="1">
      <c r="A58" s="184" t="s">
        <v>39</v>
      </c>
      <c r="B58" s="31" t="s">
        <v>40</v>
      </c>
      <c r="C58" s="185">
        <f>C59</f>
        <v>0</v>
      </c>
    </row>
    <row r="59" spans="1:3" ht="52.5" customHeight="1" hidden="1">
      <c r="A59" s="184" t="s">
        <v>41</v>
      </c>
      <c r="B59" s="31" t="s">
        <v>42</v>
      </c>
      <c r="C59" s="185"/>
    </row>
    <row r="60" spans="1:3" ht="12.75" hidden="1">
      <c r="A60" s="181" t="s">
        <v>43</v>
      </c>
      <c r="B60" s="182" t="s">
        <v>44</v>
      </c>
      <c r="C60" s="183">
        <f>C61</f>
        <v>0</v>
      </c>
    </row>
    <row r="61" spans="1:3" ht="12.75" hidden="1">
      <c r="A61" s="184" t="s">
        <v>45</v>
      </c>
      <c r="B61" s="29" t="s">
        <v>46</v>
      </c>
      <c r="C61" s="185">
        <f>C62</f>
        <v>0</v>
      </c>
    </row>
    <row r="62" spans="1:3" ht="25.5" hidden="1">
      <c r="A62" s="184" t="s">
        <v>47</v>
      </c>
      <c r="B62" s="29" t="s">
        <v>48</v>
      </c>
      <c r="C62" s="185"/>
    </row>
    <row r="63" spans="1:3" ht="15" customHeight="1">
      <c r="A63" s="181" t="s">
        <v>49</v>
      </c>
      <c r="B63" s="182" t="s">
        <v>50</v>
      </c>
      <c r="C63" s="183">
        <f>C64+C94</f>
        <v>4533.0689999999995</v>
      </c>
    </row>
    <row r="64" spans="1:3" ht="38.25">
      <c r="A64" s="181" t="s">
        <v>51</v>
      </c>
      <c r="B64" s="182" t="s">
        <v>52</v>
      </c>
      <c r="C64" s="183">
        <f>C65+C70+C80+C89</f>
        <v>4531.0689999999995</v>
      </c>
    </row>
    <row r="65" spans="1:3" ht="26.25" customHeight="1">
      <c r="A65" s="181" t="s">
        <v>54</v>
      </c>
      <c r="B65" s="182" t="s">
        <v>55</v>
      </c>
      <c r="C65" s="183">
        <f>C66+C68</f>
        <v>2989.124</v>
      </c>
    </row>
    <row r="66" spans="1:3" ht="12.75">
      <c r="A66" s="184" t="s">
        <v>56</v>
      </c>
      <c r="B66" s="29" t="s">
        <v>57</v>
      </c>
      <c r="C66" s="185">
        <f>C67</f>
        <v>2352.124</v>
      </c>
    </row>
    <row r="67" spans="1:3" ht="24.75" customHeight="1">
      <c r="A67" s="184" t="s">
        <v>58</v>
      </c>
      <c r="B67" s="29" t="s">
        <v>59</v>
      </c>
      <c r="C67" s="185">
        <v>2352.124</v>
      </c>
    </row>
    <row r="68" spans="1:3" ht="25.5">
      <c r="A68" s="184" t="s">
        <v>60</v>
      </c>
      <c r="B68" s="29" t="s">
        <v>61</v>
      </c>
      <c r="C68" s="185">
        <f>C69</f>
        <v>637</v>
      </c>
    </row>
    <row r="69" spans="1:3" ht="24.75" customHeight="1">
      <c r="A69" s="184" t="s">
        <v>62</v>
      </c>
      <c r="B69" s="29" t="s">
        <v>63</v>
      </c>
      <c r="C69" s="185">
        <v>637</v>
      </c>
    </row>
    <row r="70" spans="1:3" ht="3.75" customHeight="1" hidden="1">
      <c r="A70" s="181" t="s">
        <v>64</v>
      </c>
      <c r="B70" s="182" t="s">
        <v>65</v>
      </c>
      <c r="C70" s="183">
        <f>C71+C73+C75</f>
        <v>0</v>
      </c>
    </row>
    <row r="71" spans="1:3" ht="25.5" customHeight="1" hidden="1">
      <c r="A71" s="184" t="s">
        <v>66</v>
      </c>
      <c r="B71" s="29" t="s">
        <v>67</v>
      </c>
      <c r="C71" s="185">
        <f>C72</f>
        <v>0</v>
      </c>
    </row>
    <row r="72" spans="1:3" ht="25.5" hidden="1">
      <c r="A72" s="184" t="s">
        <v>68</v>
      </c>
      <c r="B72" s="29" t="s">
        <v>70</v>
      </c>
      <c r="C72" s="185"/>
    </row>
    <row r="73" spans="1:3" ht="51" hidden="1">
      <c r="A73" s="184" t="s">
        <v>71</v>
      </c>
      <c r="B73" s="29" t="s">
        <v>72</v>
      </c>
      <c r="C73" s="185">
        <f>C74</f>
        <v>0</v>
      </c>
    </row>
    <row r="74" spans="1:3" ht="39" customHeight="1" hidden="1">
      <c r="A74" s="184" t="s">
        <v>73</v>
      </c>
      <c r="B74" s="29" t="s">
        <v>74</v>
      </c>
      <c r="C74" s="185"/>
    </row>
    <row r="75" spans="1:3" s="5" customFormat="1" ht="0.75" customHeight="1" hidden="1">
      <c r="A75" s="181" t="s">
        <v>75</v>
      </c>
      <c r="B75" s="182" t="s">
        <v>76</v>
      </c>
      <c r="C75" s="183">
        <f>C76</f>
        <v>0</v>
      </c>
    </row>
    <row r="76" spans="1:3" ht="12.75" hidden="1">
      <c r="A76" s="184" t="s">
        <v>77</v>
      </c>
      <c r="B76" s="29" t="s">
        <v>78</v>
      </c>
      <c r="C76" s="185">
        <f>SUM(C78:C79)</f>
        <v>0</v>
      </c>
    </row>
    <row r="77" spans="1:3" ht="12.75" hidden="1">
      <c r="A77" s="184"/>
      <c r="B77" s="29" t="s">
        <v>79</v>
      </c>
      <c r="C77" s="185"/>
    </row>
    <row r="78" spans="1:3" ht="12.75" hidden="1">
      <c r="A78" s="184" t="s">
        <v>77</v>
      </c>
      <c r="B78" s="29"/>
      <c r="C78" s="185"/>
    </row>
    <row r="79" spans="1:3" ht="12.75" hidden="1">
      <c r="A79" s="184" t="s">
        <v>77</v>
      </c>
      <c r="B79" s="29"/>
      <c r="C79" s="185"/>
    </row>
    <row r="80" spans="1:3" ht="25.5">
      <c r="A80" s="181" t="s">
        <v>80</v>
      </c>
      <c r="B80" s="182" t="s">
        <v>81</v>
      </c>
      <c r="C80" s="183">
        <f>C81+C83</f>
        <v>1541.945</v>
      </c>
    </row>
    <row r="81" spans="1:3" ht="37.5" customHeight="1">
      <c r="A81" s="184" t="s">
        <v>82</v>
      </c>
      <c r="B81" s="29" t="s">
        <v>83</v>
      </c>
      <c r="C81" s="185">
        <f>C82</f>
        <v>136.9</v>
      </c>
    </row>
    <row r="82" spans="1:3" ht="38.25" customHeight="1">
      <c r="A82" s="184" t="s">
        <v>84</v>
      </c>
      <c r="B82" s="29" t="s">
        <v>85</v>
      </c>
      <c r="C82" s="185">
        <v>136.9</v>
      </c>
    </row>
    <row r="83" spans="1:3" ht="12.75">
      <c r="A83" s="181" t="s">
        <v>86</v>
      </c>
      <c r="B83" s="182" t="s">
        <v>87</v>
      </c>
      <c r="C83" s="183">
        <f>C84</f>
        <v>1405.0449999999998</v>
      </c>
    </row>
    <row r="84" spans="1:3" ht="12.75">
      <c r="A84" s="184" t="s">
        <v>88</v>
      </c>
      <c r="B84" s="29" t="s">
        <v>89</v>
      </c>
      <c r="C84" s="183">
        <f>SUM(C86:C88)</f>
        <v>1405.0449999999998</v>
      </c>
    </row>
    <row r="85" spans="1:3" ht="11.25" customHeight="1">
      <c r="A85" s="184"/>
      <c r="B85" s="192" t="s">
        <v>79</v>
      </c>
      <c r="C85" s="183"/>
    </row>
    <row r="86" spans="1:3" ht="25.5">
      <c r="A86" s="184" t="s">
        <v>88</v>
      </c>
      <c r="B86" s="193" t="s">
        <v>90</v>
      </c>
      <c r="C86" s="185">
        <v>1313.089</v>
      </c>
    </row>
    <row r="87" spans="1:3" ht="54" customHeight="1">
      <c r="A87" s="184" t="s">
        <v>88</v>
      </c>
      <c r="B87" s="193" t="s">
        <v>91</v>
      </c>
      <c r="C87" s="185">
        <v>91.956</v>
      </c>
    </row>
    <row r="88" spans="1:3" ht="0.75" customHeight="1" hidden="1">
      <c r="A88" s="184" t="s">
        <v>88</v>
      </c>
      <c r="B88" s="29"/>
      <c r="C88" s="185"/>
    </row>
    <row r="89" spans="1:3" ht="12.75" hidden="1">
      <c r="A89" s="181" t="s">
        <v>92</v>
      </c>
      <c r="B89" s="182" t="s">
        <v>93</v>
      </c>
      <c r="C89" s="183">
        <f>C90+C92</f>
        <v>0</v>
      </c>
    </row>
    <row r="90" spans="1:3" ht="50.25" customHeight="1" hidden="1">
      <c r="A90" s="184" t="s">
        <v>96</v>
      </c>
      <c r="B90" s="29" t="s">
        <v>98</v>
      </c>
      <c r="C90" s="183">
        <f>C91</f>
        <v>0</v>
      </c>
    </row>
    <row r="91" spans="1:3" ht="54" customHeight="1" hidden="1">
      <c r="A91" s="184" t="s">
        <v>99</v>
      </c>
      <c r="B91" s="29" t="s">
        <v>100</v>
      </c>
      <c r="C91" s="185"/>
    </row>
    <row r="92" spans="1:3" ht="51" customHeight="1" hidden="1">
      <c r="A92" s="184" t="s">
        <v>101</v>
      </c>
      <c r="B92" s="29" t="s">
        <v>102</v>
      </c>
      <c r="C92" s="185">
        <f>C93</f>
        <v>0</v>
      </c>
    </row>
    <row r="93" spans="1:3" ht="65.25" customHeight="1" hidden="1">
      <c r="A93" s="184" t="s">
        <v>103</v>
      </c>
      <c r="B93" s="29" t="s">
        <v>104</v>
      </c>
      <c r="C93" s="185"/>
    </row>
    <row r="94" spans="1:3" ht="12.75" hidden="1">
      <c r="A94" s="181" t="s">
        <v>105</v>
      </c>
      <c r="B94" s="182" t="s">
        <v>106</v>
      </c>
      <c r="C94" s="183">
        <f>C95</f>
        <v>2</v>
      </c>
    </row>
    <row r="95" spans="1:3" ht="12.75">
      <c r="A95" s="184" t="s">
        <v>107</v>
      </c>
      <c r="B95" s="29" t="s">
        <v>108</v>
      </c>
      <c r="C95" s="194">
        <v>2</v>
      </c>
    </row>
    <row r="96" spans="1:3" ht="18" customHeight="1">
      <c r="A96" s="195"/>
      <c r="B96" s="196" t="s">
        <v>109</v>
      </c>
      <c r="C96" s="197">
        <f>C63+C11</f>
        <v>6360.0689999999995</v>
      </c>
    </row>
  </sheetData>
  <mergeCells count="5">
    <mergeCell ref="A6:C6"/>
    <mergeCell ref="B1:C1"/>
    <mergeCell ref="B2:C2"/>
    <mergeCell ref="B3:C3"/>
    <mergeCell ref="A4:C4"/>
  </mergeCells>
  <printOptions/>
  <pageMargins left="0.75" right="0.75" top="0.24" bottom="0.28" header="0.5" footer="0.26"/>
  <pageSetup horizontalDpi="600" verticalDpi="600" orientation="portrait" paperSize="9" scale="77" r:id="rId1"/>
  <rowBreaks count="2" manualBreakCount="2">
    <brk id="40" max="255" man="1"/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34"/>
  <sheetViews>
    <sheetView workbookViewId="0" topLeftCell="A1">
      <selection activeCell="B4" sqref="B4:D4"/>
    </sheetView>
  </sheetViews>
  <sheetFormatPr defaultColWidth="9.00390625" defaultRowHeight="12.75"/>
  <cols>
    <col min="1" max="1" width="48.25390625" style="104" customWidth="1"/>
    <col min="2" max="2" width="10.25390625" style="104" customWidth="1"/>
    <col min="3" max="3" width="5.625" style="104" customWidth="1"/>
    <col min="4" max="4" width="11.25390625" style="104" customWidth="1"/>
    <col min="5" max="5" width="0.37109375" style="104" customWidth="1"/>
    <col min="6" max="6" width="10.875" style="104" hidden="1" customWidth="1"/>
    <col min="7" max="16384" width="9.125" style="104" customWidth="1"/>
  </cols>
  <sheetData>
    <row r="1" spans="1:4" ht="12.75">
      <c r="A1" s="104" t="s">
        <v>417</v>
      </c>
      <c r="B1" s="256" t="s">
        <v>482</v>
      </c>
      <c r="C1" s="257"/>
      <c r="D1" s="257"/>
    </row>
    <row r="2" spans="1:7" ht="129.75" customHeight="1">
      <c r="A2" s="105" t="s">
        <v>417</v>
      </c>
      <c r="B2" s="258" t="s">
        <v>479</v>
      </c>
      <c r="C2" s="258"/>
      <c r="D2" s="258"/>
      <c r="E2" s="109"/>
      <c r="F2" s="109"/>
      <c r="G2" s="109"/>
    </row>
    <row r="3" spans="1:7" ht="15.75" customHeight="1">
      <c r="A3" s="110" t="s">
        <v>417</v>
      </c>
      <c r="B3" s="258" t="s">
        <v>320</v>
      </c>
      <c r="C3" s="258"/>
      <c r="D3" s="258"/>
      <c r="E3" s="109"/>
      <c r="F3" s="109"/>
      <c r="G3" s="109"/>
    </row>
    <row r="4" spans="1:7" ht="15.75" customHeight="1">
      <c r="A4" s="110"/>
      <c r="B4" s="258" t="s">
        <v>97</v>
      </c>
      <c r="C4" s="258"/>
      <c r="D4" s="258"/>
      <c r="E4" s="109"/>
      <c r="F4" s="109"/>
      <c r="G4" s="109"/>
    </row>
    <row r="5" spans="1:4" ht="77.25" customHeight="1">
      <c r="A5" s="259" t="s">
        <v>480</v>
      </c>
      <c r="B5" s="259"/>
      <c r="C5" s="259"/>
      <c r="D5" s="259"/>
    </row>
    <row r="6" spans="1:4" ht="15.75">
      <c r="A6" s="254" t="s">
        <v>469</v>
      </c>
      <c r="B6" s="254"/>
      <c r="C6" s="254"/>
      <c r="D6" s="254"/>
    </row>
    <row r="7" spans="1:6" ht="15.75">
      <c r="A7" s="106" t="s">
        <v>418</v>
      </c>
      <c r="B7" s="106" t="s">
        <v>419</v>
      </c>
      <c r="C7" s="117" t="s">
        <v>420</v>
      </c>
      <c r="D7" s="255" t="s">
        <v>421</v>
      </c>
      <c r="E7" s="255"/>
      <c r="F7" s="255"/>
    </row>
    <row r="8" spans="1:6" ht="15.75">
      <c r="A8" s="106"/>
      <c r="B8" s="106"/>
      <c r="C8" s="117"/>
      <c r="D8" s="157" t="s">
        <v>483</v>
      </c>
      <c r="E8" s="158" t="s">
        <v>484</v>
      </c>
      <c r="F8" s="158" t="s">
        <v>485</v>
      </c>
    </row>
    <row r="9" spans="1:6" ht="15" customHeight="1">
      <c r="A9" s="155" t="s">
        <v>422</v>
      </c>
      <c r="B9" s="155" t="s">
        <v>423</v>
      </c>
      <c r="C9" s="156" t="s">
        <v>424</v>
      </c>
      <c r="D9" s="157" t="s">
        <v>425</v>
      </c>
      <c r="E9" s="158">
        <v>5</v>
      </c>
      <c r="F9" s="158">
        <v>6</v>
      </c>
    </row>
    <row r="10" spans="1:6" ht="15.75">
      <c r="A10" s="107" t="s">
        <v>426</v>
      </c>
      <c r="B10" s="108" t="s">
        <v>417</v>
      </c>
      <c r="C10" s="118" t="s">
        <v>417</v>
      </c>
      <c r="D10" s="159">
        <f>D11+D22+D36+D46+D59+D62+D65+D68+D75+D78+D82+D88+D92</f>
        <v>6360.0689999999995</v>
      </c>
      <c r="E10" s="159">
        <f>E11+E22+E36+E46+E59+E62+E65+E68+E75+E78+E82+E88+E92+E103</f>
        <v>4395.275</v>
      </c>
      <c r="F10" s="159">
        <f>F11+F22+F36+F46+F59+F62+F65+F68+F75+F78+F82+F88+F92+F103</f>
        <v>4619.679</v>
      </c>
    </row>
    <row r="11" spans="1:6" ht="25.5">
      <c r="A11" s="111" t="s">
        <v>442</v>
      </c>
      <c r="B11" s="112" t="s">
        <v>392</v>
      </c>
      <c r="C11" s="119" t="s">
        <v>417</v>
      </c>
      <c r="D11" s="159">
        <f>D12+D17</f>
        <v>1750.811</v>
      </c>
      <c r="E11" s="159">
        <f>E12+E17</f>
        <v>1004</v>
      </c>
      <c r="F11" s="159">
        <f>F12+F17</f>
        <v>1081.3</v>
      </c>
    </row>
    <row r="12" spans="1:6" ht="42.75" customHeight="1">
      <c r="A12" s="111" t="s">
        <v>443</v>
      </c>
      <c r="B12" s="112" t="s">
        <v>393</v>
      </c>
      <c r="C12" s="120" t="s">
        <v>417</v>
      </c>
      <c r="D12" s="159">
        <f>D13</f>
        <v>1403</v>
      </c>
      <c r="E12" s="159">
        <f>E13</f>
        <v>777</v>
      </c>
      <c r="F12" s="159">
        <f>F13</f>
        <v>874.3</v>
      </c>
    </row>
    <row r="13" spans="1:6" ht="25.5">
      <c r="A13" s="37" t="s">
        <v>395</v>
      </c>
      <c r="B13" s="17" t="s">
        <v>394</v>
      </c>
      <c r="C13" s="121"/>
      <c r="D13" s="160">
        <f>D14+D15+D16</f>
        <v>1403</v>
      </c>
      <c r="E13" s="160">
        <f>E14+E15+E16</f>
        <v>777</v>
      </c>
      <c r="F13" s="160">
        <f>F14+F15+F16</f>
        <v>874.3</v>
      </c>
    </row>
    <row r="14" spans="1:6" ht="38.25">
      <c r="A14" s="31" t="s">
        <v>124</v>
      </c>
      <c r="B14" s="17" t="s">
        <v>394</v>
      </c>
      <c r="C14" s="121" t="s">
        <v>125</v>
      </c>
      <c r="D14" s="160">
        <v>1110</v>
      </c>
      <c r="E14" s="161">
        <v>674</v>
      </c>
      <c r="F14" s="161">
        <v>771.3</v>
      </c>
    </row>
    <row r="15" spans="1:6" ht="26.25">
      <c r="A15" s="65" t="s">
        <v>335</v>
      </c>
      <c r="B15" s="17" t="s">
        <v>394</v>
      </c>
      <c r="C15" s="121" t="s">
        <v>268</v>
      </c>
      <c r="D15" s="160">
        <v>278</v>
      </c>
      <c r="E15" s="161">
        <v>87</v>
      </c>
      <c r="F15" s="161">
        <v>87</v>
      </c>
    </row>
    <row r="16" spans="1:8" ht="15.75">
      <c r="A16" s="31" t="s">
        <v>234</v>
      </c>
      <c r="B16" s="17" t="s">
        <v>394</v>
      </c>
      <c r="C16" s="121" t="s">
        <v>235</v>
      </c>
      <c r="D16" s="160">
        <v>15</v>
      </c>
      <c r="E16" s="161">
        <v>16</v>
      </c>
      <c r="F16" s="161">
        <v>16</v>
      </c>
      <c r="H16" s="228">
        <f>D16+D21+D35+D8635</f>
        <v>230.811</v>
      </c>
    </row>
    <row r="17" spans="1:6" ht="38.25">
      <c r="A17" s="103" t="s">
        <v>459</v>
      </c>
      <c r="B17" s="15" t="s">
        <v>396</v>
      </c>
      <c r="C17" s="122"/>
      <c r="D17" s="159">
        <f>D18</f>
        <v>347.811</v>
      </c>
      <c r="E17" s="159">
        <f>E18</f>
        <v>227</v>
      </c>
      <c r="F17" s="159">
        <f>F18</f>
        <v>207</v>
      </c>
    </row>
    <row r="18" spans="1:6" ht="25.5">
      <c r="A18" s="37" t="s">
        <v>395</v>
      </c>
      <c r="B18" s="17" t="s">
        <v>397</v>
      </c>
      <c r="C18" s="121"/>
      <c r="D18" s="160">
        <f>D19+D20+D21</f>
        <v>347.811</v>
      </c>
      <c r="E18" s="160">
        <f>E19+E20+E21</f>
        <v>227</v>
      </c>
      <c r="F18" s="160">
        <f>F19+F20+F21</f>
        <v>207</v>
      </c>
    </row>
    <row r="19" spans="1:6" ht="64.5">
      <c r="A19" s="65" t="s">
        <v>328</v>
      </c>
      <c r="B19" s="17" t="s">
        <v>397</v>
      </c>
      <c r="C19" s="121" t="s">
        <v>125</v>
      </c>
      <c r="D19" s="160">
        <v>277</v>
      </c>
      <c r="E19" s="161">
        <v>180</v>
      </c>
      <c r="F19" s="161">
        <v>180</v>
      </c>
    </row>
    <row r="20" spans="1:6" ht="27" customHeight="1">
      <c r="A20" s="65" t="s">
        <v>335</v>
      </c>
      <c r="B20" s="17" t="s">
        <v>397</v>
      </c>
      <c r="C20" s="121" t="s">
        <v>268</v>
      </c>
      <c r="D20" s="160">
        <v>69</v>
      </c>
      <c r="E20" s="161">
        <v>45</v>
      </c>
      <c r="F20" s="161">
        <v>25</v>
      </c>
    </row>
    <row r="21" spans="1:6" ht="15" customHeight="1">
      <c r="A21" s="31" t="s">
        <v>234</v>
      </c>
      <c r="B21" s="17" t="s">
        <v>397</v>
      </c>
      <c r="C21" s="121" t="s">
        <v>235</v>
      </c>
      <c r="D21" s="162">
        <v>1.811</v>
      </c>
      <c r="E21" s="161">
        <v>2</v>
      </c>
      <c r="F21" s="161">
        <v>2</v>
      </c>
    </row>
    <row r="22" spans="1:6" ht="38.25">
      <c r="A22" s="103" t="s">
        <v>460</v>
      </c>
      <c r="B22" s="72" t="s">
        <v>338</v>
      </c>
      <c r="C22" s="123"/>
      <c r="D22" s="159">
        <f>D23+D26+D29+D32</f>
        <v>635</v>
      </c>
      <c r="E22" s="159">
        <f>E23+E26+E29+E32</f>
        <v>210.28199999999998</v>
      </c>
      <c r="F22" s="159">
        <f>F23+F26+F29+F32</f>
        <v>336.48400000000004</v>
      </c>
    </row>
    <row r="23" spans="1:6" ht="51">
      <c r="A23" s="103" t="s">
        <v>461</v>
      </c>
      <c r="B23" s="72" t="s">
        <v>379</v>
      </c>
      <c r="C23" s="123"/>
      <c r="D23" s="159">
        <f aca="true" t="shared" si="0" ref="D23:F24">D24</f>
        <v>381</v>
      </c>
      <c r="E23" s="159">
        <f t="shared" si="0"/>
        <v>119.3</v>
      </c>
      <c r="F23" s="159">
        <f t="shared" si="0"/>
        <v>150</v>
      </c>
    </row>
    <row r="24" spans="1:6" ht="15.75">
      <c r="A24" s="33" t="s">
        <v>464</v>
      </c>
      <c r="B24" s="17" t="s">
        <v>380</v>
      </c>
      <c r="C24" s="124"/>
      <c r="D24" s="160">
        <f t="shared" si="0"/>
        <v>381</v>
      </c>
      <c r="E24" s="160">
        <f t="shared" si="0"/>
        <v>119.3</v>
      </c>
      <c r="F24" s="160">
        <f t="shared" si="0"/>
        <v>150</v>
      </c>
    </row>
    <row r="25" spans="1:6" ht="25.5">
      <c r="A25" s="42" t="s">
        <v>335</v>
      </c>
      <c r="B25" s="17" t="s">
        <v>380</v>
      </c>
      <c r="C25" s="121" t="s">
        <v>268</v>
      </c>
      <c r="D25" s="160">
        <v>381</v>
      </c>
      <c r="E25" s="161">
        <v>119.3</v>
      </c>
      <c r="F25" s="161">
        <v>150</v>
      </c>
    </row>
    <row r="26" spans="1:6" ht="0.75" customHeight="1" hidden="1">
      <c r="A26" s="103" t="s">
        <v>462</v>
      </c>
      <c r="B26" s="72" t="s">
        <v>382</v>
      </c>
      <c r="C26" s="123"/>
      <c r="D26" s="159">
        <f aca="true" t="shared" si="1" ref="D26:F27">D27</f>
        <v>0</v>
      </c>
      <c r="E26" s="159">
        <f t="shared" si="1"/>
        <v>0</v>
      </c>
      <c r="F26" s="159">
        <f t="shared" si="1"/>
        <v>0</v>
      </c>
    </row>
    <row r="27" spans="1:6" ht="15.75" hidden="1">
      <c r="A27" s="33" t="s">
        <v>381</v>
      </c>
      <c r="B27" s="17" t="s">
        <v>383</v>
      </c>
      <c r="C27" s="124"/>
      <c r="D27" s="160">
        <f t="shared" si="1"/>
        <v>0</v>
      </c>
      <c r="E27" s="160">
        <f t="shared" si="1"/>
        <v>0</v>
      </c>
      <c r="F27" s="160">
        <f t="shared" si="1"/>
        <v>0</v>
      </c>
    </row>
    <row r="28" spans="1:6" ht="25.5" hidden="1">
      <c r="A28" s="42" t="s">
        <v>335</v>
      </c>
      <c r="B28" s="17" t="s">
        <v>383</v>
      </c>
      <c r="C28" s="121" t="s">
        <v>268</v>
      </c>
      <c r="D28" s="160"/>
      <c r="E28" s="161"/>
      <c r="F28" s="161"/>
    </row>
    <row r="29" spans="1:6" ht="63.75" hidden="1">
      <c r="A29" s="103" t="s">
        <v>463</v>
      </c>
      <c r="B29" s="72" t="s">
        <v>384</v>
      </c>
      <c r="C29" s="123"/>
      <c r="D29" s="159">
        <f aca="true" t="shared" si="2" ref="D29:F30">D30</f>
        <v>0</v>
      </c>
      <c r="E29" s="159">
        <f t="shared" si="2"/>
        <v>0</v>
      </c>
      <c r="F29" s="159">
        <f t="shared" si="2"/>
        <v>0</v>
      </c>
    </row>
    <row r="30" spans="1:6" ht="15.75" hidden="1">
      <c r="A30" s="33" t="s">
        <v>381</v>
      </c>
      <c r="B30" s="17" t="s">
        <v>385</v>
      </c>
      <c r="C30" s="124"/>
      <c r="D30" s="160">
        <f t="shared" si="2"/>
        <v>0</v>
      </c>
      <c r="E30" s="160">
        <f t="shared" si="2"/>
        <v>0</v>
      </c>
      <c r="F30" s="160">
        <f t="shared" si="2"/>
        <v>0</v>
      </c>
    </row>
    <row r="31" spans="1:6" ht="25.5" hidden="1">
      <c r="A31" s="42" t="s">
        <v>335</v>
      </c>
      <c r="B31" s="17" t="s">
        <v>385</v>
      </c>
      <c r="C31" s="121" t="s">
        <v>268</v>
      </c>
      <c r="D31" s="160"/>
      <c r="E31" s="161"/>
      <c r="F31" s="161"/>
    </row>
    <row r="32" spans="1:6" ht="50.25" customHeight="1">
      <c r="A32" s="103" t="s">
        <v>470</v>
      </c>
      <c r="B32" s="72" t="s">
        <v>386</v>
      </c>
      <c r="C32" s="123"/>
      <c r="D32" s="159">
        <f>D33</f>
        <v>254</v>
      </c>
      <c r="E32" s="159">
        <f>E33</f>
        <v>90.982</v>
      </c>
      <c r="F32" s="159">
        <f>F33</f>
        <v>186.484</v>
      </c>
    </row>
    <row r="33" spans="1:6" ht="15.75">
      <c r="A33" s="33" t="s">
        <v>464</v>
      </c>
      <c r="B33" s="17" t="s">
        <v>387</v>
      </c>
      <c r="C33" s="124"/>
      <c r="D33" s="160">
        <f>D34+D35</f>
        <v>254</v>
      </c>
      <c r="E33" s="160">
        <f>E34+E35</f>
        <v>90.982</v>
      </c>
      <c r="F33" s="160">
        <f>F34+F35</f>
        <v>186.484</v>
      </c>
    </row>
    <row r="34" spans="1:6" ht="32.25" customHeight="1">
      <c r="A34" s="42" t="s">
        <v>335</v>
      </c>
      <c r="B34" s="17" t="s">
        <v>387</v>
      </c>
      <c r="C34" s="121" t="s">
        <v>268</v>
      </c>
      <c r="D34" s="160">
        <v>40</v>
      </c>
      <c r="E34" s="161">
        <v>45</v>
      </c>
      <c r="F34" s="161">
        <v>50</v>
      </c>
    </row>
    <row r="35" spans="1:6" ht="15.75" customHeight="1">
      <c r="A35" s="31" t="s">
        <v>234</v>
      </c>
      <c r="B35" s="17" t="s">
        <v>387</v>
      </c>
      <c r="C35" s="121" t="s">
        <v>235</v>
      </c>
      <c r="D35" s="160">
        <v>214</v>
      </c>
      <c r="E35" s="161">
        <v>45.982</v>
      </c>
      <c r="F35" s="161">
        <v>136.484</v>
      </c>
    </row>
    <row r="36" spans="1:6" ht="51">
      <c r="A36" s="103" t="s">
        <v>434</v>
      </c>
      <c r="B36" s="15" t="s">
        <v>353</v>
      </c>
      <c r="C36" s="122"/>
      <c r="D36" s="159">
        <f>D37+D40+D43</f>
        <v>467</v>
      </c>
      <c r="E36" s="159">
        <f>E37+E40+E43</f>
        <v>552</v>
      </c>
      <c r="F36" s="159">
        <f>F37+F40+F43</f>
        <v>552</v>
      </c>
    </row>
    <row r="37" spans="1:6" ht="115.5" customHeight="1">
      <c r="A37" s="103" t="s">
        <v>466</v>
      </c>
      <c r="B37" s="15" t="s">
        <v>354</v>
      </c>
      <c r="C37" s="122"/>
      <c r="D37" s="159">
        <f aca="true" t="shared" si="3" ref="D37:F38">D38</f>
        <v>467</v>
      </c>
      <c r="E37" s="159">
        <f t="shared" si="3"/>
        <v>502</v>
      </c>
      <c r="F37" s="159">
        <f t="shared" si="3"/>
        <v>502</v>
      </c>
    </row>
    <row r="38" spans="1:6" ht="25.5">
      <c r="A38" s="31" t="s">
        <v>356</v>
      </c>
      <c r="B38" s="17" t="s">
        <v>355</v>
      </c>
      <c r="C38" s="121"/>
      <c r="D38" s="160">
        <f t="shared" si="3"/>
        <v>467</v>
      </c>
      <c r="E38" s="160">
        <f t="shared" si="3"/>
        <v>502</v>
      </c>
      <c r="F38" s="160">
        <f t="shared" si="3"/>
        <v>502</v>
      </c>
    </row>
    <row r="39" spans="1:6" ht="28.5" customHeight="1">
      <c r="A39" s="42" t="s">
        <v>335</v>
      </c>
      <c r="B39" s="17" t="s">
        <v>355</v>
      </c>
      <c r="C39" s="121" t="s">
        <v>268</v>
      </c>
      <c r="D39" s="162">
        <v>467</v>
      </c>
      <c r="E39" s="161">
        <v>502</v>
      </c>
      <c r="F39" s="161">
        <v>502</v>
      </c>
    </row>
    <row r="40" spans="1:6" ht="75.75" customHeight="1" hidden="1">
      <c r="A40" s="103" t="s">
        <v>467</v>
      </c>
      <c r="B40" s="15" t="s">
        <v>361</v>
      </c>
      <c r="C40" s="122"/>
      <c r="D40" s="159">
        <f aca="true" t="shared" si="4" ref="D40:F41">D41</f>
        <v>0</v>
      </c>
      <c r="E40" s="159">
        <f t="shared" si="4"/>
        <v>0</v>
      </c>
      <c r="F40" s="159">
        <f t="shared" si="4"/>
        <v>0</v>
      </c>
    </row>
    <row r="41" spans="1:6" ht="18" customHeight="1" hidden="1">
      <c r="A41" s="99" t="s">
        <v>362</v>
      </c>
      <c r="B41" s="17" t="s">
        <v>359</v>
      </c>
      <c r="C41" s="121"/>
      <c r="D41" s="160">
        <f t="shared" si="4"/>
        <v>0</v>
      </c>
      <c r="E41" s="160">
        <f t="shared" si="4"/>
        <v>0</v>
      </c>
      <c r="F41" s="160">
        <f t="shared" si="4"/>
        <v>0</v>
      </c>
    </row>
    <row r="42" spans="1:6" ht="39" hidden="1">
      <c r="A42" s="98" t="s">
        <v>357</v>
      </c>
      <c r="B42" s="17" t="s">
        <v>359</v>
      </c>
      <c r="C42" s="121" t="s">
        <v>131</v>
      </c>
      <c r="D42" s="160"/>
      <c r="E42" s="161"/>
      <c r="F42" s="161"/>
    </row>
    <row r="43" spans="1:6" ht="39.75" customHeight="1">
      <c r="A43" s="113" t="s">
        <v>363</v>
      </c>
      <c r="B43" s="16" t="s">
        <v>427</v>
      </c>
      <c r="C43" s="122"/>
      <c r="D43" s="159">
        <f aca="true" t="shared" si="5" ref="D43:F44">D44</f>
        <v>0</v>
      </c>
      <c r="E43" s="159">
        <f t="shared" si="5"/>
        <v>50</v>
      </c>
      <c r="F43" s="159">
        <f t="shared" si="5"/>
        <v>50</v>
      </c>
    </row>
    <row r="44" spans="1:6" ht="25.5">
      <c r="A44" s="35" t="s">
        <v>365</v>
      </c>
      <c r="B44" s="6" t="s">
        <v>364</v>
      </c>
      <c r="C44" s="121"/>
      <c r="D44" s="160">
        <f t="shared" si="5"/>
        <v>0</v>
      </c>
      <c r="E44" s="160">
        <f t="shared" si="5"/>
        <v>50</v>
      </c>
      <c r="F44" s="160">
        <f t="shared" si="5"/>
        <v>50</v>
      </c>
    </row>
    <row r="45" spans="1:6" ht="32.25" customHeight="1">
      <c r="A45" s="42" t="s">
        <v>335</v>
      </c>
      <c r="B45" s="6" t="s">
        <v>364</v>
      </c>
      <c r="C45" s="121" t="s">
        <v>268</v>
      </c>
      <c r="D45" s="160"/>
      <c r="E45" s="161">
        <v>50</v>
      </c>
      <c r="F45" s="161">
        <v>50</v>
      </c>
    </row>
    <row r="46" spans="1:6" ht="27.75" customHeight="1">
      <c r="A46" s="103" t="s">
        <v>471</v>
      </c>
      <c r="B46" s="15" t="s">
        <v>339</v>
      </c>
      <c r="C46" s="119"/>
      <c r="D46" s="159">
        <f>D47+D53+D56</f>
        <v>1405.0449999999998</v>
      </c>
      <c r="E46" s="159">
        <f>E47+E53+E56</f>
        <v>1500.856</v>
      </c>
      <c r="F46" s="159">
        <f>F47+F53+F56</f>
        <v>1567.956</v>
      </c>
    </row>
    <row r="47" spans="1:6" ht="51">
      <c r="A47" s="113" t="s">
        <v>477</v>
      </c>
      <c r="B47" s="15" t="s">
        <v>340</v>
      </c>
      <c r="C47" s="122"/>
      <c r="D47" s="159">
        <f>D48+D50</f>
        <v>1405.0449999999998</v>
      </c>
      <c r="E47" s="159">
        <f>E48+E50</f>
        <v>1500.856</v>
      </c>
      <c r="F47" s="159">
        <f>F48+F50</f>
        <v>1567.956</v>
      </c>
    </row>
    <row r="48" spans="1:6" ht="38.25">
      <c r="A48" s="35" t="s">
        <v>404</v>
      </c>
      <c r="B48" s="17" t="s">
        <v>403</v>
      </c>
      <c r="C48" s="121"/>
      <c r="D48" s="160">
        <f>D49</f>
        <v>1313.089</v>
      </c>
      <c r="E48" s="160">
        <f>E49</f>
        <v>1408.9</v>
      </c>
      <c r="F48" s="160">
        <f>F49</f>
        <v>1476</v>
      </c>
    </row>
    <row r="49" spans="1:6" ht="15.75">
      <c r="A49" s="31" t="s">
        <v>228</v>
      </c>
      <c r="B49" s="17" t="s">
        <v>403</v>
      </c>
      <c r="C49" s="121" t="s">
        <v>229</v>
      </c>
      <c r="D49" s="162">
        <v>1313.089</v>
      </c>
      <c r="E49" s="161">
        <v>1408.9</v>
      </c>
      <c r="F49" s="161">
        <v>1476</v>
      </c>
    </row>
    <row r="50" spans="1:6" ht="51.75">
      <c r="A50" s="114" t="s">
        <v>450</v>
      </c>
      <c r="B50" s="128" t="s">
        <v>341</v>
      </c>
      <c r="C50" s="125"/>
      <c r="D50" s="160">
        <f>D51+D52</f>
        <v>91.956</v>
      </c>
      <c r="E50" s="160">
        <f>E51+E52</f>
        <v>91.956</v>
      </c>
      <c r="F50" s="160">
        <f>F51+F52</f>
        <v>91.956</v>
      </c>
    </row>
    <row r="51" spans="1:6" ht="64.5">
      <c r="A51" s="65" t="s">
        <v>328</v>
      </c>
      <c r="B51" s="128" t="s">
        <v>341</v>
      </c>
      <c r="C51" s="153" t="s">
        <v>125</v>
      </c>
      <c r="D51" s="229">
        <v>91.956</v>
      </c>
      <c r="E51" s="229">
        <v>91.956</v>
      </c>
      <c r="F51" s="229">
        <v>91.956</v>
      </c>
    </row>
    <row r="52" spans="1:6" ht="25.5" customHeight="1" hidden="1">
      <c r="A52" s="65" t="s">
        <v>335</v>
      </c>
      <c r="B52" s="128" t="s">
        <v>341</v>
      </c>
      <c r="C52" s="153" t="s">
        <v>268</v>
      </c>
      <c r="D52" s="162"/>
      <c r="E52" s="161"/>
      <c r="F52" s="161"/>
    </row>
    <row r="53" spans="1:6" ht="51" hidden="1">
      <c r="A53" s="103" t="s">
        <v>472</v>
      </c>
      <c r="B53" s="15" t="s">
        <v>399</v>
      </c>
      <c r="C53" s="122"/>
      <c r="D53" s="159">
        <f aca="true" t="shared" si="6" ref="D53:F54">D54</f>
        <v>0</v>
      </c>
      <c r="E53" s="159">
        <f t="shared" si="6"/>
        <v>0</v>
      </c>
      <c r="F53" s="159">
        <f t="shared" si="6"/>
        <v>0</v>
      </c>
    </row>
    <row r="54" spans="1:6" ht="25.5" hidden="1">
      <c r="A54" s="37" t="s">
        <v>401</v>
      </c>
      <c r="B54" s="17" t="s">
        <v>400</v>
      </c>
      <c r="C54" s="121"/>
      <c r="D54" s="160">
        <f t="shared" si="6"/>
        <v>0</v>
      </c>
      <c r="E54" s="160">
        <f t="shared" si="6"/>
        <v>0</v>
      </c>
      <c r="F54" s="160">
        <f t="shared" si="6"/>
        <v>0</v>
      </c>
    </row>
    <row r="55" spans="1:6" ht="15" customHeight="1" hidden="1">
      <c r="A55" s="31" t="s">
        <v>228</v>
      </c>
      <c r="B55" s="17" t="s">
        <v>400</v>
      </c>
      <c r="C55" s="121" t="s">
        <v>229</v>
      </c>
      <c r="D55" s="162"/>
      <c r="E55" s="161"/>
      <c r="F55" s="161"/>
    </row>
    <row r="56" spans="1:6" ht="63.75" hidden="1">
      <c r="A56" s="113" t="s">
        <v>473</v>
      </c>
      <c r="B56" s="15" t="s">
        <v>406</v>
      </c>
      <c r="C56" s="122"/>
      <c r="D56" s="159">
        <f aca="true" t="shared" si="7" ref="D56:F57">D57</f>
        <v>0</v>
      </c>
      <c r="E56" s="159">
        <f t="shared" si="7"/>
        <v>0</v>
      </c>
      <c r="F56" s="159">
        <f t="shared" si="7"/>
        <v>0</v>
      </c>
    </row>
    <row r="57" spans="1:6" ht="25.5" hidden="1">
      <c r="A57" s="35" t="s">
        <v>407</v>
      </c>
      <c r="B57" s="17" t="s">
        <v>405</v>
      </c>
      <c r="C57" s="121"/>
      <c r="D57" s="160">
        <f t="shared" si="7"/>
        <v>0</v>
      </c>
      <c r="E57" s="160">
        <f t="shared" si="7"/>
        <v>0</v>
      </c>
      <c r="F57" s="160">
        <f t="shared" si="7"/>
        <v>0</v>
      </c>
    </row>
    <row r="58" spans="1:6" ht="18.75" customHeight="1" hidden="1">
      <c r="A58" s="31" t="s">
        <v>228</v>
      </c>
      <c r="B58" s="17" t="s">
        <v>405</v>
      </c>
      <c r="C58" s="121" t="s">
        <v>229</v>
      </c>
      <c r="D58" s="160"/>
      <c r="E58" s="161"/>
      <c r="F58" s="161"/>
    </row>
    <row r="59" spans="1:6" ht="39.75" customHeight="1">
      <c r="A59" s="238" t="s">
        <v>474</v>
      </c>
      <c r="B59" s="6" t="s">
        <v>409</v>
      </c>
      <c r="C59" s="126"/>
      <c r="D59" s="159">
        <f aca="true" t="shared" si="8" ref="D59:F60">D60</f>
        <v>5</v>
      </c>
      <c r="E59" s="159">
        <f t="shared" si="8"/>
        <v>15</v>
      </c>
      <c r="F59" s="159">
        <f t="shared" si="8"/>
        <v>15</v>
      </c>
    </row>
    <row r="60" spans="1:6" ht="51">
      <c r="A60" s="35" t="s">
        <v>452</v>
      </c>
      <c r="B60" s="6" t="s">
        <v>454</v>
      </c>
      <c r="C60" s="126"/>
      <c r="D60" s="160">
        <f t="shared" si="8"/>
        <v>5</v>
      </c>
      <c r="E60" s="160">
        <f t="shared" si="8"/>
        <v>15</v>
      </c>
      <c r="F60" s="160">
        <f t="shared" si="8"/>
        <v>15</v>
      </c>
    </row>
    <row r="61" spans="1:6" ht="15.75">
      <c r="A61" s="31" t="s">
        <v>267</v>
      </c>
      <c r="B61" s="6" t="s">
        <v>410</v>
      </c>
      <c r="C61" s="121" t="s">
        <v>268</v>
      </c>
      <c r="D61" s="160">
        <v>5</v>
      </c>
      <c r="E61" s="161">
        <v>15</v>
      </c>
      <c r="F61" s="161">
        <v>15</v>
      </c>
    </row>
    <row r="62" spans="1:6" ht="25.5">
      <c r="A62" s="57" t="s">
        <v>475</v>
      </c>
      <c r="B62" s="17" t="s">
        <v>389</v>
      </c>
      <c r="C62" s="121"/>
      <c r="D62" s="159">
        <f aca="true" t="shared" si="9" ref="D62:F63">D63</f>
        <v>0</v>
      </c>
      <c r="E62" s="159">
        <f t="shared" si="9"/>
        <v>5</v>
      </c>
      <c r="F62" s="159">
        <f t="shared" si="9"/>
        <v>4</v>
      </c>
    </row>
    <row r="63" spans="1:6" ht="15.75">
      <c r="A63" s="32" t="s">
        <v>391</v>
      </c>
      <c r="B63" s="17" t="s">
        <v>321</v>
      </c>
      <c r="C63" s="121"/>
      <c r="D63" s="160">
        <f t="shared" si="9"/>
        <v>0</v>
      </c>
      <c r="E63" s="160">
        <f t="shared" si="9"/>
        <v>5</v>
      </c>
      <c r="F63" s="160">
        <f t="shared" si="9"/>
        <v>4</v>
      </c>
    </row>
    <row r="64" spans="1:6" ht="27" customHeight="1">
      <c r="A64" s="65" t="s">
        <v>335</v>
      </c>
      <c r="B64" s="17" t="s">
        <v>321</v>
      </c>
      <c r="C64" s="121" t="s">
        <v>268</v>
      </c>
      <c r="D64" s="160">
        <v>0</v>
      </c>
      <c r="E64" s="161">
        <v>5</v>
      </c>
      <c r="F64" s="161">
        <v>4</v>
      </c>
    </row>
    <row r="65" spans="1:6" ht="39.75" customHeight="1">
      <c r="A65" s="102" t="s">
        <v>476</v>
      </c>
      <c r="B65" s="16" t="s">
        <v>366</v>
      </c>
      <c r="C65" s="122"/>
      <c r="D65" s="159">
        <f>D66</f>
        <v>13</v>
      </c>
      <c r="E65" s="159">
        <f aca="true" t="shared" si="10" ref="D65:F66">E66</f>
        <v>12</v>
      </c>
      <c r="F65" s="159">
        <f t="shared" si="10"/>
        <v>12</v>
      </c>
    </row>
    <row r="66" spans="1:6" ht="15.75">
      <c r="A66" s="42" t="s">
        <v>367</v>
      </c>
      <c r="B66" s="6" t="s">
        <v>465</v>
      </c>
      <c r="C66" s="121"/>
      <c r="D66" s="160">
        <f t="shared" si="10"/>
        <v>13</v>
      </c>
      <c r="E66" s="160">
        <f t="shared" si="10"/>
        <v>12</v>
      </c>
      <c r="F66" s="160">
        <f t="shared" si="10"/>
        <v>12</v>
      </c>
    </row>
    <row r="67" spans="1:6" ht="26.25" customHeight="1">
      <c r="A67" s="42" t="s">
        <v>335</v>
      </c>
      <c r="B67" s="6" t="s">
        <v>465</v>
      </c>
      <c r="C67" s="121" t="s">
        <v>268</v>
      </c>
      <c r="D67" s="160">
        <v>13</v>
      </c>
      <c r="E67" s="161">
        <v>12</v>
      </c>
      <c r="F67" s="161">
        <v>12</v>
      </c>
    </row>
    <row r="68" spans="1:6" ht="15" customHeight="1" hidden="1">
      <c r="A68" s="102" t="s">
        <v>368</v>
      </c>
      <c r="B68" s="16" t="s">
        <v>369</v>
      </c>
      <c r="C68" s="122"/>
      <c r="D68" s="159">
        <f>D69+D72</f>
        <v>0</v>
      </c>
      <c r="E68" s="159">
        <f>E69+E72</f>
        <v>0</v>
      </c>
      <c r="F68" s="159">
        <f>F69+F72</f>
        <v>0</v>
      </c>
    </row>
    <row r="69" spans="1:6" ht="39" customHeight="1" hidden="1">
      <c r="A69" s="102" t="s">
        <v>413</v>
      </c>
      <c r="B69" s="16" t="s">
        <v>370</v>
      </c>
      <c r="C69" s="122"/>
      <c r="D69" s="159">
        <f aca="true" t="shared" si="11" ref="D69:F70">D70</f>
        <v>0</v>
      </c>
      <c r="E69" s="159">
        <f t="shared" si="11"/>
        <v>0</v>
      </c>
      <c r="F69" s="159">
        <f t="shared" si="11"/>
        <v>0</v>
      </c>
    </row>
    <row r="70" spans="1:6" ht="27" customHeight="1" hidden="1">
      <c r="A70" s="42" t="s">
        <v>372</v>
      </c>
      <c r="B70" s="6" t="s">
        <v>371</v>
      </c>
      <c r="C70" s="121"/>
      <c r="D70" s="160">
        <f t="shared" si="11"/>
        <v>0</v>
      </c>
      <c r="E70" s="160">
        <f t="shared" si="11"/>
        <v>0</v>
      </c>
      <c r="F70" s="160">
        <f t="shared" si="11"/>
        <v>0</v>
      </c>
    </row>
    <row r="71" spans="1:6" ht="24.75" customHeight="1" hidden="1">
      <c r="A71" s="100" t="s">
        <v>357</v>
      </c>
      <c r="B71" s="6" t="s">
        <v>371</v>
      </c>
      <c r="C71" s="121" t="s">
        <v>131</v>
      </c>
      <c r="D71" s="162"/>
      <c r="E71" s="161"/>
      <c r="F71" s="161"/>
    </row>
    <row r="72" spans="1:6" ht="38.25" hidden="1">
      <c r="A72" s="102" t="s">
        <v>414</v>
      </c>
      <c r="B72" s="16" t="s">
        <v>373</v>
      </c>
      <c r="C72" s="122"/>
      <c r="D72" s="159">
        <f aca="true" t="shared" si="12" ref="D72:F73">D73</f>
        <v>0</v>
      </c>
      <c r="E72" s="159">
        <f t="shared" si="12"/>
        <v>0</v>
      </c>
      <c r="F72" s="159">
        <f t="shared" si="12"/>
        <v>0</v>
      </c>
    </row>
    <row r="73" spans="1:6" ht="30" customHeight="1" hidden="1">
      <c r="A73" s="42" t="s">
        <v>372</v>
      </c>
      <c r="B73" s="6" t="s">
        <v>374</v>
      </c>
      <c r="C73" s="121"/>
      <c r="D73" s="160">
        <f t="shared" si="12"/>
        <v>0</v>
      </c>
      <c r="E73" s="160">
        <f t="shared" si="12"/>
        <v>0</v>
      </c>
      <c r="F73" s="160">
        <f t="shared" si="12"/>
        <v>0</v>
      </c>
    </row>
    <row r="74" spans="1:6" ht="27.75" customHeight="1" hidden="1">
      <c r="A74" s="100" t="s">
        <v>357</v>
      </c>
      <c r="B74" s="6" t="s">
        <v>374</v>
      </c>
      <c r="C74" s="121" t="s">
        <v>131</v>
      </c>
      <c r="D74" s="160"/>
      <c r="E74" s="161"/>
      <c r="F74" s="161"/>
    </row>
    <row r="75" spans="1:6" ht="15.75" hidden="1">
      <c r="A75" s="115" t="s">
        <v>375</v>
      </c>
      <c r="B75" s="16" t="s">
        <v>376</v>
      </c>
      <c r="C75" s="122"/>
      <c r="D75" s="159">
        <f aca="true" t="shared" si="13" ref="D75:F76">D76</f>
        <v>14</v>
      </c>
      <c r="E75" s="159">
        <f t="shared" si="13"/>
        <v>0</v>
      </c>
      <c r="F75" s="159">
        <f t="shared" si="13"/>
        <v>0</v>
      </c>
    </row>
    <row r="76" spans="1:6" ht="26.25" hidden="1">
      <c r="A76" s="101" t="s">
        <v>378</v>
      </c>
      <c r="B76" s="6" t="s">
        <v>377</v>
      </c>
      <c r="C76" s="121"/>
      <c r="D76" s="160">
        <f t="shared" si="13"/>
        <v>14</v>
      </c>
      <c r="E76" s="160">
        <f t="shared" si="13"/>
        <v>0</v>
      </c>
      <c r="F76" s="160">
        <f t="shared" si="13"/>
        <v>0</v>
      </c>
    </row>
    <row r="77" spans="1:6" ht="25.5">
      <c r="A77" s="42" t="s">
        <v>335</v>
      </c>
      <c r="B77" s="6" t="s">
        <v>322</v>
      </c>
      <c r="C77" s="121" t="s">
        <v>268</v>
      </c>
      <c r="D77" s="160">
        <v>14</v>
      </c>
      <c r="E77" s="161"/>
      <c r="F77" s="161"/>
    </row>
    <row r="78" spans="1:6" ht="33" customHeight="1">
      <c r="A78" s="65" t="s">
        <v>324</v>
      </c>
      <c r="B78" s="67" t="s">
        <v>318</v>
      </c>
      <c r="C78" s="153"/>
      <c r="D78" s="160">
        <f>D79</f>
        <v>390</v>
      </c>
      <c r="E78" s="160">
        <f aca="true" t="shared" si="14" ref="E78:F80">E79</f>
        <v>390</v>
      </c>
      <c r="F78" s="160">
        <f t="shared" si="14"/>
        <v>240</v>
      </c>
    </row>
    <row r="79" spans="1:6" ht="15.75">
      <c r="A79" s="69" t="s">
        <v>193</v>
      </c>
      <c r="B79" s="67" t="s">
        <v>325</v>
      </c>
      <c r="C79" s="154"/>
      <c r="D79" s="160">
        <f>D80</f>
        <v>390</v>
      </c>
      <c r="E79" s="160">
        <f t="shared" si="14"/>
        <v>390</v>
      </c>
      <c r="F79" s="160">
        <f t="shared" si="14"/>
        <v>240</v>
      </c>
    </row>
    <row r="80" spans="1:6" ht="26.25">
      <c r="A80" s="70" t="s">
        <v>327</v>
      </c>
      <c r="B80" s="67" t="s">
        <v>326</v>
      </c>
      <c r="C80" s="154"/>
      <c r="D80" s="160">
        <f>D81</f>
        <v>390</v>
      </c>
      <c r="E80" s="160">
        <f t="shared" si="14"/>
        <v>390</v>
      </c>
      <c r="F80" s="160">
        <f t="shared" si="14"/>
        <v>240</v>
      </c>
    </row>
    <row r="81" spans="1:6" ht="66.75" customHeight="1">
      <c r="A81" s="65" t="s">
        <v>328</v>
      </c>
      <c r="B81" s="67" t="s">
        <v>326</v>
      </c>
      <c r="C81" s="154" t="s">
        <v>125</v>
      </c>
      <c r="D81" s="163">
        <v>390</v>
      </c>
      <c r="E81" s="163">
        <v>390</v>
      </c>
      <c r="F81" s="163">
        <v>240</v>
      </c>
    </row>
    <row r="82" spans="1:6" ht="31.5" customHeight="1">
      <c r="A82" s="87" t="s">
        <v>330</v>
      </c>
      <c r="B82" s="67" t="s">
        <v>331</v>
      </c>
      <c r="C82" s="125"/>
      <c r="D82" s="160">
        <f aca="true" t="shared" si="15" ref="D82:F83">D83</f>
        <v>1380.313</v>
      </c>
      <c r="E82" s="160">
        <f t="shared" si="15"/>
        <v>461.937</v>
      </c>
      <c r="F82" s="160">
        <f t="shared" si="15"/>
        <v>501.139</v>
      </c>
    </row>
    <row r="83" spans="1:6" ht="26.25">
      <c r="A83" s="65" t="s">
        <v>332</v>
      </c>
      <c r="B83" s="67" t="s">
        <v>333</v>
      </c>
      <c r="C83" s="125"/>
      <c r="D83" s="164">
        <f t="shared" si="15"/>
        <v>1380.313</v>
      </c>
      <c r="E83" s="164">
        <f t="shared" si="15"/>
        <v>461.937</v>
      </c>
      <c r="F83" s="164">
        <f t="shared" si="15"/>
        <v>501.139</v>
      </c>
    </row>
    <row r="84" spans="1:6" ht="26.25">
      <c r="A84" s="70" t="s">
        <v>327</v>
      </c>
      <c r="B84" s="67" t="s">
        <v>334</v>
      </c>
      <c r="C84" s="125"/>
      <c r="D84" s="164">
        <f>D85+D86+D87</f>
        <v>1380.313</v>
      </c>
      <c r="E84" s="164">
        <f>E85+E86+E87</f>
        <v>461.937</v>
      </c>
      <c r="F84" s="164">
        <f>F85+F86+F87</f>
        <v>501.139</v>
      </c>
    </row>
    <row r="85" spans="1:6" ht="64.5">
      <c r="A85" s="65" t="s">
        <v>328</v>
      </c>
      <c r="B85" s="67" t="s">
        <v>334</v>
      </c>
      <c r="C85" s="153" t="s">
        <v>125</v>
      </c>
      <c r="D85" s="161">
        <v>1055.313</v>
      </c>
      <c r="E85" s="161">
        <v>411.937</v>
      </c>
      <c r="F85" s="161">
        <v>451.139</v>
      </c>
    </row>
    <row r="86" spans="1:6" ht="26.25">
      <c r="A86" s="65" t="s">
        <v>335</v>
      </c>
      <c r="B86" s="67" t="s">
        <v>334</v>
      </c>
      <c r="C86" s="153" t="s">
        <v>268</v>
      </c>
      <c r="D86" s="161">
        <v>289</v>
      </c>
      <c r="E86" s="161">
        <v>32</v>
      </c>
      <c r="F86" s="161">
        <v>32</v>
      </c>
    </row>
    <row r="87" spans="1:6" ht="15.75">
      <c r="A87" s="91" t="s">
        <v>234</v>
      </c>
      <c r="B87" s="67" t="s">
        <v>334</v>
      </c>
      <c r="C87" s="153" t="s">
        <v>235</v>
      </c>
      <c r="D87" s="161">
        <v>36</v>
      </c>
      <c r="E87" s="161">
        <v>18</v>
      </c>
      <c r="F87" s="161">
        <v>18</v>
      </c>
    </row>
    <row r="88" spans="1:6" ht="35.25" customHeight="1">
      <c r="A88" s="98" t="s">
        <v>428</v>
      </c>
      <c r="B88" s="151" t="s">
        <v>429</v>
      </c>
      <c r="C88" s="154"/>
      <c r="D88" s="164">
        <f>D89</f>
        <v>150</v>
      </c>
      <c r="E88" s="164">
        <f aca="true" t="shared" si="16" ref="E88:F90">E89</f>
        <v>25</v>
      </c>
      <c r="F88" s="164">
        <f t="shared" si="16"/>
        <v>15</v>
      </c>
    </row>
    <row r="89" spans="1:6" ht="26.25">
      <c r="A89" s="98" t="s">
        <v>432</v>
      </c>
      <c r="B89" s="67" t="s">
        <v>430</v>
      </c>
      <c r="C89" s="154"/>
      <c r="D89" s="164">
        <f>D90</f>
        <v>150</v>
      </c>
      <c r="E89" s="164">
        <f t="shared" si="16"/>
        <v>25</v>
      </c>
      <c r="F89" s="164">
        <f t="shared" si="16"/>
        <v>15</v>
      </c>
    </row>
    <row r="90" spans="1:6" ht="25.5">
      <c r="A90" s="97" t="s">
        <v>344</v>
      </c>
      <c r="B90" s="67" t="s">
        <v>431</v>
      </c>
      <c r="C90" s="154"/>
      <c r="D90" s="164">
        <f>D91</f>
        <v>150</v>
      </c>
      <c r="E90" s="164">
        <f t="shared" si="16"/>
        <v>25</v>
      </c>
      <c r="F90" s="164">
        <f t="shared" si="16"/>
        <v>15</v>
      </c>
    </row>
    <row r="91" spans="1:6" ht="26.25">
      <c r="A91" s="65" t="s">
        <v>335</v>
      </c>
      <c r="B91" s="67" t="s">
        <v>431</v>
      </c>
      <c r="C91" s="154" t="s">
        <v>268</v>
      </c>
      <c r="D91" s="164">
        <v>150</v>
      </c>
      <c r="E91" s="164">
        <v>25</v>
      </c>
      <c r="F91" s="164">
        <v>15</v>
      </c>
    </row>
    <row r="92" spans="1:6" ht="27" customHeight="1">
      <c r="A92" s="95" t="s">
        <v>342</v>
      </c>
      <c r="B92" s="17" t="s">
        <v>345</v>
      </c>
      <c r="C92" s="152"/>
      <c r="D92" s="164">
        <f>D93</f>
        <v>149.9</v>
      </c>
      <c r="E92" s="164">
        <f>E93</f>
        <v>150.3</v>
      </c>
      <c r="F92" s="164">
        <f>F93</f>
        <v>150.3</v>
      </c>
    </row>
    <row r="93" spans="1:6" ht="26.25">
      <c r="A93" s="95" t="s">
        <v>343</v>
      </c>
      <c r="B93" s="17" t="s">
        <v>346</v>
      </c>
      <c r="C93" s="121"/>
      <c r="D93" s="164">
        <f>D94+D97+D99+D101</f>
        <v>149.9</v>
      </c>
      <c r="E93" s="164">
        <f>E94+E97+E99+E101</f>
        <v>150.3</v>
      </c>
      <c r="F93" s="164">
        <f>F94+F97+F99+F101</f>
        <v>150.3</v>
      </c>
    </row>
    <row r="94" spans="1:6" ht="25.5">
      <c r="A94" s="30" t="s">
        <v>314</v>
      </c>
      <c r="B94" s="17" t="s">
        <v>347</v>
      </c>
      <c r="C94" s="121"/>
      <c r="D94" s="164">
        <f>D95+D96</f>
        <v>136.9</v>
      </c>
      <c r="E94" s="164">
        <f>E95+E96</f>
        <v>137.3</v>
      </c>
      <c r="F94" s="164">
        <f>F95+F96</f>
        <v>137.3</v>
      </c>
    </row>
    <row r="95" spans="1:6" ht="63.75">
      <c r="A95" s="31" t="s">
        <v>451</v>
      </c>
      <c r="B95" s="17" t="s">
        <v>347</v>
      </c>
      <c r="C95" s="121" t="s">
        <v>125</v>
      </c>
      <c r="D95" s="164">
        <v>136.9</v>
      </c>
      <c r="E95" s="164">
        <v>137.3</v>
      </c>
      <c r="F95" s="164">
        <v>137.3</v>
      </c>
    </row>
    <row r="96" spans="1:6" ht="25.5" hidden="1">
      <c r="A96" s="42" t="s">
        <v>335</v>
      </c>
      <c r="B96" s="17" t="s">
        <v>347</v>
      </c>
      <c r="C96" s="121" t="s">
        <v>268</v>
      </c>
      <c r="D96" s="164"/>
      <c r="E96" s="164"/>
      <c r="F96" s="164"/>
    </row>
    <row r="97" spans="1:6" ht="25.5">
      <c r="A97" s="31" t="s">
        <v>349</v>
      </c>
      <c r="B97" s="17" t="s">
        <v>348</v>
      </c>
      <c r="C97" s="121"/>
      <c r="D97" s="164">
        <f>D98</f>
        <v>1</v>
      </c>
      <c r="E97" s="164">
        <f>E98</f>
        <v>1</v>
      </c>
      <c r="F97" s="164">
        <f>F98</f>
        <v>1</v>
      </c>
    </row>
    <row r="98" spans="1:6" ht="25.5">
      <c r="A98" s="42" t="s">
        <v>335</v>
      </c>
      <c r="B98" s="17" t="s">
        <v>348</v>
      </c>
      <c r="C98" s="121" t="s">
        <v>268</v>
      </c>
      <c r="D98" s="164">
        <v>1</v>
      </c>
      <c r="E98" s="164">
        <v>1</v>
      </c>
      <c r="F98" s="164">
        <v>1</v>
      </c>
    </row>
    <row r="99" spans="1:6" ht="25.5">
      <c r="A99" s="230" t="s">
        <v>69</v>
      </c>
      <c r="B99" s="17" t="s">
        <v>351</v>
      </c>
      <c r="C99" s="121"/>
      <c r="D99" s="164">
        <f>D100</f>
        <v>7</v>
      </c>
      <c r="E99" s="164">
        <f>E100</f>
        <v>7</v>
      </c>
      <c r="F99" s="164">
        <f>F100</f>
        <v>7</v>
      </c>
    </row>
    <row r="100" spans="1:6" ht="25.5">
      <c r="A100" s="42" t="s">
        <v>335</v>
      </c>
      <c r="B100" s="17" t="s">
        <v>351</v>
      </c>
      <c r="C100" s="121" t="s">
        <v>268</v>
      </c>
      <c r="D100" s="164">
        <v>7</v>
      </c>
      <c r="E100" s="164">
        <v>7</v>
      </c>
      <c r="F100" s="164">
        <v>7</v>
      </c>
    </row>
    <row r="101" spans="1:6" ht="25.5">
      <c r="A101" s="36" t="s">
        <v>352</v>
      </c>
      <c r="B101" s="17" t="s">
        <v>350</v>
      </c>
      <c r="C101" s="121"/>
      <c r="D101" s="164">
        <f>D102</f>
        <v>5</v>
      </c>
      <c r="E101" s="164">
        <f>E102</f>
        <v>5</v>
      </c>
      <c r="F101" s="164">
        <f>F102</f>
        <v>5</v>
      </c>
    </row>
    <row r="102" spans="1:6" ht="25.5">
      <c r="A102" s="42" t="s">
        <v>335</v>
      </c>
      <c r="B102" s="17" t="s">
        <v>350</v>
      </c>
      <c r="C102" s="121" t="s">
        <v>268</v>
      </c>
      <c r="D102" s="164">
        <v>5</v>
      </c>
      <c r="E102" s="164">
        <v>5</v>
      </c>
      <c r="F102" s="164">
        <v>5</v>
      </c>
    </row>
    <row r="103" spans="1:6" ht="15">
      <c r="A103" s="167" t="s">
        <v>478</v>
      </c>
      <c r="B103" s="127"/>
      <c r="C103" s="127"/>
      <c r="D103" s="161">
        <v>0</v>
      </c>
      <c r="E103" s="161">
        <v>68.9</v>
      </c>
      <c r="F103" s="161">
        <v>144.5</v>
      </c>
    </row>
    <row r="104" spans="4:6" ht="15">
      <c r="D104" s="165"/>
      <c r="E104" s="165"/>
      <c r="F104" s="165"/>
    </row>
    <row r="105" spans="4:6" ht="15">
      <c r="D105" s="166"/>
      <c r="E105" s="166"/>
      <c r="F105" s="166"/>
    </row>
    <row r="106" spans="4:6" ht="15">
      <c r="D106" s="166"/>
      <c r="E106" s="166"/>
      <c r="F106" s="166"/>
    </row>
    <row r="107" spans="4:6" ht="15">
      <c r="D107" s="166"/>
      <c r="E107" s="166"/>
      <c r="F107" s="166"/>
    </row>
    <row r="108" spans="4:6" ht="15">
      <c r="D108" s="166"/>
      <c r="E108" s="166"/>
      <c r="F108" s="166"/>
    </row>
    <row r="109" spans="4:6" ht="15">
      <c r="D109" s="166"/>
      <c r="E109" s="166"/>
      <c r="F109" s="166"/>
    </row>
    <row r="110" spans="4:6" ht="15">
      <c r="D110" s="166"/>
      <c r="E110" s="166"/>
      <c r="F110" s="166"/>
    </row>
    <row r="111" spans="4:6" ht="15">
      <c r="D111" s="166"/>
      <c r="E111" s="166"/>
      <c r="F111" s="166"/>
    </row>
    <row r="112" spans="4:6" ht="15">
      <c r="D112" s="166"/>
      <c r="E112" s="166"/>
      <c r="F112" s="166"/>
    </row>
    <row r="113" spans="4:6" ht="15">
      <c r="D113" s="166"/>
      <c r="E113" s="166"/>
      <c r="F113" s="166"/>
    </row>
    <row r="114" spans="4:6" ht="15">
      <c r="D114" s="166"/>
      <c r="E114" s="166"/>
      <c r="F114" s="166"/>
    </row>
    <row r="115" spans="4:6" ht="15">
      <c r="D115" s="166"/>
      <c r="E115" s="166"/>
      <c r="F115" s="166"/>
    </row>
    <row r="116" spans="4:6" ht="15">
      <c r="D116" s="166"/>
      <c r="E116" s="166"/>
      <c r="F116" s="166"/>
    </row>
    <row r="117" spans="4:6" ht="15">
      <c r="D117" s="166"/>
      <c r="E117" s="166"/>
      <c r="F117" s="166"/>
    </row>
    <row r="118" spans="4:6" ht="15">
      <c r="D118" s="166"/>
      <c r="E118" s="166"/>
      <c r="F118" s="166"/>
    </row>
    <row r="119" spans="4:6" ht="15">
      <c r="D119" s="166"/>
      <c r="E119" s="166"/>
      <c r="F119" s="166"/>
    </row>
    <row r="120" spans="4:6" ht="15">
      <c r="D120" s="166"/>
      <c r="E120" s="166"/>
      <c r="F120" s="166"/>
    </row>
    <row r="121" spans="4:6" ht="15">
      <c r="D121" s="166"/>
      <c r="E121" s="166"/>
      <c r="F121" s="166"/>
    </row>
    <row r="122" spans="4:6" ht="15">
      <c r="D122" s="166"/>
      <c r="E122" s="166"/>
      <c r="F122" s="166"/>
    </row>
    <row r="123" spans="4:6" ht="15">
      <c r="D123" s="166"/>
      <c r="E123" s="166"/>
      <c r="F123" s="166"/>
    </row>
    <row r="124" spans="4:6" ht="15">
      <c r="D124" s="166"/>
      <c r="E124" s="166"/>
      <c r="F124" s="166"/>
    </row>
    <row r="125" spans="4:6" ht="15">
      <c r="D125" s="166"/>
      <c r="E125" s="166"/>
      <c r="F125" s="166"/>
    </row>
    <row r="126" spans="4:6" ht="15">
      <c r="D126" s="166"/>
      <c r="E126" s="166"/>
      <c r="F126" s="166"/>
    </row>
    <row r="127" spans="4:6" ht="15">
      <c r="D127" s="166"/>
      <c r="E127" s="166"/>
      <c r="F127" s="166"/>
    </row>
    <row r="128" spans="4:6" ht="15">
      <c r="D128" s="166"/>
      <c r="E128" s="166"/>
      <c r="F128" s="166"/>
    </row>
    <row r="129" spans="4:6" ht="15">
      <c r="D129" s="166"/>
      <c r="E129" s="166"/>
      <c r="F129" s="166"/>
    </row>
    <row r="130" spans="4:6" ht="15">
      <c r="D130" s="166"/>
      <c r="E130" s="166"/>
      <c r="F130" s="166"/>
    </row>
    <row r="131" spans="4:6" ht="15">
      <c r="D131" s="166"/>
      <c r="E131" s="166"/>
      <c r="F131" s="166"/>
    </row>
    <row r="132" spans="4:6" ht="15">
      <c r="D132" s="166"/>
      <c r="E132" s="166"/>
      <c r="F132" s="166"/>
    </row>
    <row r="133" spans="4:6" ht="15">
      <c r="D133" s="166"/>
      <c r="E133" s="166"/>
      <c r="F133" s="166"/>
    </row>
    <row r="134" spans="4:6" ht="15">
      <c r="D134" s="166"/>
      <c r="E134" s="166"/>
      <c r="F134" s="166"/>
    </row>
  </sheetData>
  <mergeCells count="7">
    <mergeCell ref="A6:D6"/>
    <mergeCell ref="D7:F7"/>
    <mergeCell ref="B1:D1"/>
    <mergeCell ref="B2:D2"/>
    <mergeCell ref="B3:D3"/>
    <mergeCell ref="A5:D5"/>
    <mergeCell ref="B4:D4"/>
  </mergeCells>
  <printOptions/>
  <pageMargins left="0.73" right="0" top="0.3937007874015748" bottom="0.5905511811023623" header="0.5118110236220472" footer="0.5118110236220472"/>
  <pageSetup horizontalDpi="600" verticalDpi="600" orientation="portrait" paperSize="9" scale="70" r:id="rId1"/>
  <rowBreaks count="2" manualBreakCount="2">
    <brk id="37" max="5" man="1"/>
    <brk id="9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79"/>
  <sheetViews>
    <sheetView tabSelected="1" zoomScalePageLayoutView="0" workbookViewId="0" topLeftCell="A1">
      <selection activeCell="D4" sqref="D4:L4"/>
    </sheetView>
  </sheetViews>
  <sheetFormatPr defaultColWidth="9.00390625" defaultRowHeight="12.75"/>
  <cols>
    <col min="1" max="1" width="55.75390625" style="0" customWidth="1"/>
    <col min="2" max="2" width="5.25390625" style="0" customWidth="1"/>
    <col min="3" max="4" width="4.625" style="10" customWidth="1"/>
    <col min="5" max="5" width="10.625" style="10" customWidth="1"/>
    <col min="6" max="6" width="5.375" style="10" customWidth="1"/>
    <col min="7" max="7" width="10.75390625" style="11" customWidth="1"/>
    <col min="8" max="10" width="0" style="0" hidden="1" customWidth="1"/>
    <col min="11" max="11" width="0.2421875" style="0" customWidth="1"/>
    <col min="12" max="12" width="9.375" style="0" hidden="1" customWidth="1"/>
  </cols>
  <sheetData>
    <row r="1" spans="1:10" ht="15.75">
      <c r="A1" s="4"/>
      <c r="B1" s="4"/>
      <c r="C1" s="250" t="s">
        <v>481</v>
      </c>
      <c r="D1" s="250"/>
      <c r="E1" s="250"/>
      <c r="F1" s="250"/>
      <c r="G1" s="250"/>
      <c r="H1" s="250"/>
      <c r="I1" s="250"/>
      <c r="J1" s="250"/>
    </row>
    <row r="2" spans="1:12" ht="65.25" customHeight="1">
      <c r="A2" s="2"/>
      <c r="B2" s="2"/>
      <c r="C2" s="258" t="s">
        <v>433</v>
      </c>
      <c r="D2" s="258"/>
      <c r="E2" s="258"/>
      <c r="F2" s="258"/>
      <c r="G2" s="258"/>
      <c r="H2" s="258"/>
      <c r="I2" s="258"/>
      <c r="J2" s="258"/>
      <c r="K2" s="258"/>
      <c r="L2" s="258"/>
    </row>
    <row r="3" spans="1:12" ht="15.75" customHeight="1">
      <c r="A3" s="4"/>
      <c r="B3" s="4"/>
      <c r="C3" s="258" t="s">
        <v>323</v>
      </c>
      <c r="D3" s="258"/>
      <c r="E3" s="258"/>
      <c r="F3" s="258"/>
      <c r="G3" s="258"/>
      <c r="H3" s="258"/>
      <c r="I3" s="258"/>
      <c r="J3" s="258"/>
      <c r="K3" s="258"/>
      <c r="L3" s="258"/>
    </row>
    <row r="4" spans="1:12" ht="18" customHeight="1">
      <c r="A4" s="1"/>
      <c r="B4" s="1"/>
      <c r="C4" s="1"/>
      <c r="D4" s="263" t="s">
        <v>97</v>
      </c>
      <c r="E4" s="263"/>
      <c r="F4" s="263"/>
      <c r="G4" s="263"/>
      <c r="H4" s="263"/>
      <c r="I4" s="263"/>
      <c r="J4" s="263"/>
      <c r="K4" s="263"/>
      <c r="L4" s="263"/>
    </row>
    <row r="5" spans="1:4" ht="15" hidden="1">
      <c r="A5" s="1"/>
      <c r="B5" s="1"/>
      <c r="D5" s="13"/>
    </row>
    <row r="6" spans="1:4" ht="15" hidden="1">
      <c r="A6" s="1"/>
      <c r="B6" s="1"/>
      <c r="D6" s="13"/>
    </row>
    <row r="7" spans="1:7" ht="37.5" customHeight="1">
      <c r="A7" s="260" t="s">
        <v>486</v>
      </c>
      <c r="B7" s="260"/>
      <c r="C7" s="260"/>
      <c r="D7" s="260"/>
      <c r="E7" s="260"/>
      <c r="F7" s="260"/>
      <c r="G7" s="260"/>
    </row>
    <row r="8" spans="1:4" ht="15" hidden="1">
      <c r="A8" s="1"/>
      <c r="B8" s="1"/>
      <c r="D8" s="13"/>
    </row>
    <row r="9" spans="1:6" ht="15.75" customHeight="1">
      <c r="A9" s="261"/>
      <c r="B9" s="261"/>
      <c r="C9" s="261"/>
      <c r="D9" s="261"/>
      <c r="E9" s="261"/>
      <c r="F9" s="261"/>
    </row>
    <row r="10" spans="1:7" ht="15.75" thickBot="1">
      <c r="A10" s="1"/>
      <c r="B10" s="1"/>
      <c r="F10" s="262" t="s">
        <v>149</v>
      </c>
      <c r="G10" s="262"/>
    </row>
    <row r="11" spans="1:12" ht="32.25" customHeight="1">
      <c r="A11" s="267" t="s">
        <v>244</v>
      </c>
      <c r="B11" s="268" t="s">
        <v>164</v>
      </c>
      <c r="C11" s="264" t="s">
        <v>141</v>
      </c>
      <c r="D11" s="264" t="s">
        <v>142</v>
      </c>
      <c r="E11" s="264" t="s">
        <v>279</v>
      </c>
      <c r="F11" s="264" t="s">
        <v>143</v>
      </c>
      <c r="G11" s="272" t="s">
        <v>483</v>
      </c>
      <c r="H11" s="129"/>
      <c r="I11" s="129"/>
      <c r="J11" s="129"/>
      <c r="K11" s="270" t="s">
        <v>484</v>
      </c>
      <c r="L11" s="270" t="s">
        <v>485</v>
      </c>
    </row>
    <row r="12" spans="1:12" ht="18.75" customHeight="1" thickBot="1">
      <c r="A12" s="267"/>
      <c r="B12" s="269"/>
      <c r="C12" s="264"/>
      <c r="D12" s="264"/>
      <c r="E12" s="264"/>
      <c r="F12" s="264"/>
      <c r="G12" s="273"/>
      <c r="H12" s="129"/>
      <c r="I12" s="129"/>
      <c r="J12" s="129"/>
      <c r="K12" s="271"/>
      <c r="L12" s="271"/>
    </row>
    <row r="13" spans="1:12" ht="12.75">
      <c r="A13" s="26">
        <v>1</v>
      </c>
      <c r="B13" s="12">
        <v>2</v>
      </c>
      <c r="C13" s="12">
        <v>3</v>
      </c>
      <c r="D13" s="12">
        <v>4</v>
      </c>
      <c r="E13" s="14">
        <v>5</v>
      </c>
      <c r="F13" s="27">
        <v>6</v>
      </c>
      <c r="G13" s="27">
        <v>7</v>
      </c>
      <c r="K13" s="63"/>
      <c r="L13" s="63"/>
    </row>
    <row r="14" spans="1:12" ht="15.75">
      <c r="A14" s="53" t="s">
        <v>282</v>
      </c>
      <c r="B14" s="55" t="s">
        <v>298</v>
      </c>
      <c r="C14" s="15" t="s">
        <v>311</v>
      </c>
      <c r="D14" s="15"/>
      <c r="E14" s="15"/>
      <c r="F14" s="16"/>
      <c r="G14" s="131">
        <f aca="true" t="shared" si="0" ref="G14:L14">G15+G49+G64</f>
        <v>2012.269</v>
      </c>
      <c r="H14" s="131">
        <f t="shared" si="0"/>
        <v>780</v>
      </c>
      <c r="I14" s="131">
        <f t="shared" si="0"/>
        <v>780</v>
      </c>
      <c r="J14" s="131">
        <f t="shared" si="0"/>
        <v>780</v>
      </c>
      <c r="K14" s="131">
        <f t="shared" si="0"/>
        <v>968.893</v>
      </c>
      <c r="L14" s="131">
        <f t="shared" si="0"/>
        <v>848.095</v>
      </c>
    </row>
    <row r="15" spans="1:12" ht="40.5" customHeight="1">
      <c r="A15" s="53" t="s">
        <v>251</v>
      </c>
      <c r="B15" s="55" t="s">
        <v>298</v>
      </c>
      <c r="C15" s="15" t="s">
        <v>311</v>
      </c>
      <c r="D15" s="15" t="s">
        <v>181</v>
      </c>
      <c r="E15" s="15"/>
      <c r="F15" s="16"/>
      <c r="G15" s="132">
        <f aca="true" t="shared" si="1" ref="G15:L15">SUM(G17)</f>
        <v>390</v>
      </c>
      <c r="H15" s="132">
        <f t="shared" si="1"/>
        <v>280</v>
      </c>
      <c r="I15" s="132">
        <f t="shared" si="1"/>
        <v>280</v>
      </c>
      <c r="J15" s="132">
        <f t="shared" si="1"/>
        <v>280</v>
      </c>
      <c r="K15" s="132">
        <f t="shared" si="1"/>
        <v>390</v>
      </c>
      <c r="L15" s="132">
        <f t="shared" si="1"/>
        <v>240</v>
      </c>
    </row>
    <row r="16" spans="1:12" ht="30.75" customHeight="1">
      <c r="A16" s="65" t="s">
        <v>324</v>
      </c>
      <c r="B16" s="66" t="s">
        <v>298</v>
      </c>
      <c r="C16" s="67" t="s">
        <v>311</v>
      </c>
      <c r="D16" s="67" t="s">
        <v>181</v>
      </c>
      <c r="E16" s="67" t="s">
        <v>318</v>
      </c>
      <c r="F16" s="68"/>
      <c r="G16" s="133">
        <f aca="true" t="shared" si="2" ref="G16:L16">SUM(G17)</f>
        <v>390</v>
      </c>
      <c r="H16" s="133">
        <f t="shared" si="2"/>
        <v>280</v>
      </c>
      <c r="I16" s="133">
        <f t="shared" si="2"/>
        <v>280</v>
      </c>
      <c r="J16" s="133">
        <f t="shared" si="2"/>
        <v>280</v>
      </c>
      <c r="K16" s="133">
        <f t="shared" si="2"/>
        <v>390</v>
      </c>
      <c r="L16" s="133">
        <f t="shared" si="2"/>
        <v>240</v>
      </c>
    </row>
    <row r="17" spans="1:12" ht="18" customHeight="1">
      <c r="A17" s="69" t="s">
        <v>193</v>
      </c>
      <c r="B17" s="66" t="s">
        <v>298</v>
      </c>
      <c r="C17" s="67" t="s">
        <v>311</v>
      </c>
      <c r="D17" s="67" t="s">
        <v>181</v>
      </c>
      <c r="E17" s="67" t="s">
        <v>325</v>
      </c>
      <c r="F17" s="67"/>
      <c r="G17" s="134">
        <f>G18</f>
        <v>390</v>
      </c>
      <c r="H17" s="134">
        <f aca="true" t="shared" si="3" ref="H17:L18">H18</f>
        <v>280</v>
      </c>
      <c r="I17" s="134">
        <f t="shared" si="3"/>
        <v>280</v>
      </c>
      <c r="J17" s="134">
        <f t="shared" si="3"/>
        <v>280</v>
      </c>
      <c r="K17" s="134">
        <f t="shared" si="3"/>
        <v>390</v>
      </c>
      <c r="L17" s="134">
        <f t="shared" si="3"/>
        <v>240</v>
      </c>
    </row>
    <row r="18" spans="1:12" ht="27.75" customHeight="1">
      <c r="A18" s="70" t="s">
        <v>327</v>
      </c>
      <c r="B18" s="66" t="s">
        <v>298</v>
      </c>
      <c r="C18" s="67" t="s">
        <v>311</v>
      </c>
      <c r="D18" s="67" t="s">
        <v>181</v>
      </c>
      <c r="E18" s="67" t="s">
        <v>326</v>
      </c>
      <c r="F18" s="67"/>
      <c r="G18" s="134">
        <f>G19</f>
        <v>390</v>
      </c>
      <c r="H18" s="134">
        <f t="shared" si="3"/>
        <v>280</v>
      </c>
      <c r="I18" s="134">
        <f t="shared" si="3"/>
        <v>280</v>
      </c>
      <c r="J18" s="134">
        <f t="shared" si="3"/>
        <v>280</v>
      </c>
      <c r="K18" s="134">
        <f t="shared" si="3"/>
        <v>390</v>
      </c>
      <c r="L18" s="134">
        <f t="shared" si="3"/>
        <v>240</v>
      </c>
    </row>
    <row r="19" spans="1:12" ht="51" customHeight="1">
      <c r="A19" s="65" t="s">
        <v>328</v>
      </c>
      <c r="B19" s="66" t="s">
        <v>298</v>
      </c>
      <c r="C19" s="67" t="s">
        <v>311</v>
      </c>
      <c r="D19" s="67" t="s">
        <v>181</v>
      </c>
      <c r="E19" s="67" t="s">
        <v>326</v>
      </c>
      <c r="F19" s="67" t="s">
        <v>125</v>
      </c>
      <c r="G19" s="134">
        <v>390</v>
      </c>
      <c r="H19" s="134">
        <f>SUM(H20)</f>
        <v>280</v>
      </c>
      <c r="I19" s="134">
        <f>SUM(I20)</f>
        <v>280</v>
      </c>
      <c r="J19" s="134">
        <f>SUM(J20)</f>
        <v>280</v>
      </c>
      <c r="K19" s="134">
        <v>390</v>
      </c>
      <c r="L19" s="134">
        <v>240</v>
      </c>
    </row>
    <row r="20" spans="1:12" ht="16.5" customHeight="1" hidden="1">
      <c r="A20" s="71"/>
      <c r="B20" s="66"/>
      <c r="C20" s="67"/>
      <c r="D20" s="67"/>
      <c r="E20" s="67"/>
      <c r="F20" s="67"/>
      <c r="G20" s="134"/>
      <c r="H20" s="134">
        <v>280</v>
      </c>
      <c r="I20" s="134">
        <v>280</v>
      </c>
      <c r="J20" s="134">
        <v>280</v>
      </c>
      <c r="K20" s="134"/>
      <c r="L20" s="134"/>
    </row>
    <row r="21" spans="1:12" ht="0.75" customHeight="1" hidden="1">
      <c r="A21" s="71"/>
      <c r="B21" s="66" t="s">
        <v>298</v>
      </c>
      <c r="C21" s="67"/>
      <c r="D21" s="67"/>
      <c r="E21" s="67"/>
      <c r="F21" s="67"/>
      <c r="G21" s="134"/>
      <c r="H21" s="135"/>
      <c r="I21" s="135"/>
      <c r="J21" s="135"/>
      <c r="K21" s="136"/>
      <c r="L21" s="136"/>
    </row>
    <row r="22" spans="1:12" ht="20.25" customHeight="1" hidden="1">
      <c r="A22" s="71" t="s">
        <v>267</v>
      </c>
      <c r="B22" s="66" t="s">
        <v>298</v>
      </c>
      <c r="C22" s="72" t="s">
        <v>311</v>
      </c>
      <c r="D22" s="73" t="s">
        <v>199</v>
      </c>
      <c r="E22" s="67" t="s">
        <v>254</v>
      </c>
      <c r="F22" s="72" t="s">
        <v>268</v>
      </c>
      <c r="G22" s="132">
        <f>SUM(G23)</f>
        <v>0</v>
      </c>
      <c r="H22" s="135"/>
      <c r="I22" s="135"/>
      <c r="J22" s="135"/>
      <c r="K22" s="136"/>
      <c r="L22" s="136"/>
    </row>
    <row r="23" spans="1:12" ht="28.5" customHeight="1" hidden="1">
      <c r="A23" s="74" t="s">
        <v>153</v>
      </c>
      <c r="B23" s="66" t="s">
        <v>298</v>
      </c>
      <c r="C23" s="67" t="s">
        <v>311</v>
      </c>
      <c r="D23" s="68" t="s">
        <v>199</v>
      </c>
      <c r="E23" s="67" t="s">
        <v>254</v>
      </c>
      <c r="F23" s="67" t="s">
        <v>154</v>
      </c>
      <c r="G23" s="134"/>
      <c r="H23" s="135"/>
      <c r="I23" s="135"/>
      <c r="J23" s="135"/>
      <c r="K23" s="136"/>
      <c r="L23" s="136"/>
    </row>
    <row r="24" spans="1:12" ht="18" customHeight="1" hidden="1">
      <c r="A24" s="265" t="s">
        <v>241</v>
      </c>
      <c r="B24" s="66" t="s">
        <v>298</v>
      </c>
      <c r="C24" s="266" t="s">
        <v>311</v>
      </c>
      <c r="D24" s="266" t="s">
        <v>199</v>
      </c>
      <c r="E24" s="274" t="s">
        <v>280</v>
      </c>
      <c r="F24" s="266" t="s">
        <v>281</v>
      </c>
      <c r="G24" s="275">
        <f>SUM(G27)</f>
        <v>0</v>
      </c>
      <c r="H24" s="135"/>
      <c r="I24" s="135"/>
      <c r="J24" s="135"/>
      <c r="K24" s="136"/>
      <c r="L24" s="136"/>
    </row>
    <row r="25" spans="1:12" ht="12.75" customHeight="1" hidden="1">
      <c r="A25" s="265"/>
      <c r="B25" s="66" t="s">
        <v>298</v>
      </c>
      <c r="C25" s="266"/>
      <c r="D25" s="266"/>
      <c r="E25" s="274"/>
      <c r="F25" s="266"/>
      <c r="G25" s="275"/>
      <c r="H25" s="135"/>
      <c r="I25" s="135"/>
      <c r="J25" s="135"/>
      <c r="K25" s="136"/>
      <c r="L25" s="136"/>
    </row>
    <row r="26" spans="1:12" ht="18" customHeight="1" hidden="1">
      <c r="A26" s="265"/>
      <c r="B26" s="66" t="s">
        <v>298</v>
      </c>
      <c r="C26" s="266"/>
      <c r="D26" s="266"/>
      <c r="E26" s="274"/>
      <c r="F26" s="266"/>
      <c r="G26" s="275"/>
      <c r="H26" s="135"/>
      <c r="I26" s="135"/>
      <c r="J26" s="135"/>
      <c r="K26" s="136"/>
      <c r="L26" s="136"/>
    </row>
    <row r="27" spans="1:12" ht="3" customHeight="1" hidden="1">
      <c r="A27" s="75" t="s">
        <v>303</v>
      </c>
      <c r="B27" s="66" t="s">
        <v>298</v>
      </c>
      <c r="C27" s="73" t="s">
        <v>311</v>
      </c>
      <c r="D27" s="73" t="s">
        <v>199</v>
      </c>
      <c r="E27" s="67" t="s">
        <v>145</v>
      </c>
      <c r="F27" s="73" t="s">
        <v>281</v>
      </c>
      <c r="G27" s="132">
        <f>SUM(G28+G42)</f>
        <v>0</v>
      </c>
      <c r="H27" s="135"/>
      <c r="I27" s="135"/>
      <c r="J27" s="135"/>
      <c r="K27" s="136"/>
      <c r="L27" s="136"/>
    </row>
    <row r="28" spans="1:12" ht="18" customHeight="1" hidden="1">
      <c r="A28" s="76" t="s">
        <v>310</v>
      </c>
      <c r="B28" s="66" t="s">
        <v>298</v>
      </c>
      <c r="C28" s="68" t="s">
        <v>311</v>
      </c>
      <c r="D28" s="68" t="s">
        <v>199</v>
      </c>
      <c r="E28" s="67" t="s">
        <v>256</v>
      </c>
      <c r="F28" s="67" t="s">
        <v>281</v>
      </c>
      <c r="G28" s="134">
        <f>SUM(G29+G33+G37)</f>
        <v>0</v>
      </c>
      <c r="H28" s="135"/>
      <c r="I28" s="135"/>
      <c r="J28" s="135"/>
      <c r="K28" s="136"/>
      <c r="L28" s="136"/>
    </row>
    <row r="29" spans="1:12" ht="46.5" customHeight="1" hidden="1">
      <c r="A29" s="77" t="s">
        <v>124</v>
      </c>
      <c r="B29" s="66" t="s">
        <v>298</v>
      </c>
      <c r="C29" s="72" t="s">
        <v>311</v>
      </c>
      <c r="D29" s="72" t="s">
        <v>199</v>
      </c>
      <c r="E29" s="67" t="s">
        <v>256</v>
      </c>
      <c r="F29" s="72" t="s">
        <v>125</v>
      </c>
      <c r="G29" s="134">
        <f>SUM(G30)</f>
        <v>0</v>
      </c>
      <c r="H29" s="135"/>
      <c r="I29" s="135"/>
      <c r="J29" s="135"/>
      <c r="K29" s="136"/>
      <c r="L29" s="136"/>
    </row>
    <row r="30" spans="1:12" ht="29.25" customHeight="1" hidden="1">
      <c r="A30" s="77" t="s">
        <v>265</v>
      </c>
      <c r="B30" s="66" t="s">
        <v>298</v>
      </c>
      <c r="C30" s="67" t="s">
        <v>311</v>
      </c>
      <c r="D30" s="68" t="s">
        <v>199</v>
      </c>
      <c r="E30" s="67" t="s">
        <v>256</v>
      </c>
      <c r="F30" s="67" t="s">
        <v>266</v>
      </c>
      <c r="G30" s="134">
        <f>SUM(G31:G32)</f>
        <v>0</v>
      </c>
      <c r="H30" s="135"/>
      <c r="I30" s="135"/>
      <c r="J30" s="135"/>
      <c r="K30" s="136"/>
      <c r="L30" s="136"/>
    </row>
    <row r="31" spans="1:12" ht="3" customHeight="1" hidden="1">
      <c r="A31" s="71" t="s">
        <v>261</v>
      </c>
      <c r="B31" s="66" t="s">
        <v>298</v>
      </c>
      <c r="C31" s="67" t="s">
        <v>311</v>
      </c>
      <c r="D31" s="68" t="s">
        <v>199</v>
      </c>
      <c r="E31" s="67" t="s">
        <v>256</v>
      </c>
      <c r="F31" s="67" t="s">
        <v>262</v>
      </c>
      <c r="G31" s="134">
        <v>0</v>
      </c>
      <c r="H31" s="135"/>
      <c r="I31" s="135"/>
      <c r="J31" s="135"/>
      <c r="K31" s="136"/>
      <c r="L31" s="136"/>
    </row>
    <row r="32" spans="1:12" ht="18" customHeight="1" hidden="1">
      <c r="A32" s="71" t="s">
        <v>263</v>
      </c>
      <c r="B32" s="66" t="s">
        <v>298</v>
      </c>
      <c r="C32" s="67" t="s">
        <v>311</v>
      </c>
      <c r="D32" s="68" t="s">
        <v>199</v>
      </c>
      <c r="E32" s="67" t="s">
        <v>256</v>
      </c>
      <c r="F32" s="67" t="s">
        <v>264</v>
      </c>
      <c r="G32" s="134">
        <v>0</v>
      </c>
      <c r="H32" s="135"/>
      <c r="I32" s="135"/>
      <c r="J32" s="135"/>
      <c r="K32" s="136"/>
      <c r="L32" s="136"/>
    </row>
    <row r="33" spans="1:12" ht="18" customHeight="1" hidden="1">
      <c r="A33" s="71" t="s">
        <v>267</v>
      </c>
      <c r="B33" s="66" t="s">
        <v>298</v>
      </c>
      <c r="C33" s="72" t="s">
        <v>311</v>
      </c>
      <c r="D33" s="73" t="s">
        <v>199</v>
      </c>
      <c r="E33" s="67" t="s">
        <v>256</v>
      </c>
      <c r="F33" s="72" t="s">
        <v>268</v>
      </c>
      <c r="G33" s="132">
        <f>SUM(G34)</f>
        <v>0</v>
      </c>
      <c r="H33" s="135"/>
      <c r="I33" s="135"/>
      <c r="J33" s="135"/>
      <c r="K33" s="136"/>
      <c r="L33" s="136"/>
    </row>
    <row r="34" spans="1:12" ht="18" customHeight="1" hidden="1">
      <c r="A34" s="71" t="s">
        <v>269</v>
      </c>
      <c r="B34" s="66" t="s">
        <v>298</v>
      </c>
      <c r="C34" s="67" t="s">
        <v>311</v>
      </c>
      <c r="D34" s="68" t="s">
        <v>199</v>
      </c>
      <c r="E34" s="67" t="s">
        <v>256</v>
      </c>
      <c r="F34" s="67" t="s">
        <v>270</v>
      </c>
      <c r="G34" s="134">
        <f>SUM(G35:G36)</f>
        <v>0</v>
      </c>
      <c r="H34" s="135"/>
      <c r="I34" s="135"/>
      <c r="J34" s="135"/>
      <c r="K34" s="136"/>
      <c r="L34" s="136"/>
    </row>
    <row r="35" spans="1:12" ht="27.75" customHeight="1" hidden="1">
      <c r="A35" s="77" t="s">
        <v>271</v>
      </c>
      <c r="B35" s="66" t="s">
        <v>298</v>
      </c>
      <c r="C35" s="67" t="s">
        <v>311</v>
      </c>
      <c r="D35" s="68" t="s">
        <v>199</v>
      </c>
      <c r="E35" s="67" t="s">
        <v>256</v>
      </c>
      <c r="F35" s="67" t="s">
        <v>272</v>
      </c>
      <c r="G35" s="134">
        <v>0</v>
      </c>
      <c r="H35" s="135"/>
      <c r="I35" s="135"/>
      <c r="J35" s="135"/>
      <c r="K35" s="136"/>
      <c r="L35" s="136"/>
    </row>
    <row r="36" spans="1:12" ht="27" customHeight="1" hidden="1">
      <c r="A36" s="74" t="s">
        <v>153</v>
      </c>
      <c r="B36" s="66" t="s">
        <v>298</v>
      </c>
      <c r="C36" s="67" t="s">
        <v>311</v>
      </c>
      <c r="D36" s="68" t="s">
        <v>199</v>
      </c>
      <c r="E36" s="67" t="s">
        <v>256</v>
      </c>
      <c r="F36" s="67" t="s">
        <v>154</v>
      </c>
      <c r="G36" s="134">
        <v>0</v>
      </c>
      <c r="H36" s="135"/>
      <c r="I36" s="135"/>
      <c r="J36" s="135"/>
      <c r="K36" s="136"/>
      <c r="L36" s="136"/>
    </row>
    <row r="37" spans="1:12" ht="18" customHeight="1" hidden="1">
      <c r="A37" s="71" t="s">
        <v>234</v>
      </c>
      <c r="B37" s="66" t="s">
        <v>298</v>
      </c>
      <c r="C37" s="72" t="s">
        <v>311</v>
      </c>
      <c r="D37" s="73" t="s">
        <v>199</v>
      </c>
      <c r="E37" s="67" t="s">
        <v>256</v>
      </c>
      <c r="F37" s="72" t="s">
        <v>235</v>
      </c>
      <c r="G37" s="132">
        <f>SUM(G38)</f>
        <v>0</v>
      </c>
      <c r="H37" s="135"/>
      <c r="I37" s="135"/>
      <c r="J37" s="135"/>
      <c r="K37" s="136"/>
      <c r="L37" s="136"/>
    </row>
    <row r="38" spans="1:12" ht="16.5" customHeight="1" hidden="1">
      <c r="A38" s="77" t="s">
        <v>117</v>
      </c>
      <c r="B38" s="66" t="s">
        <v>298</v>
      </c>
      <c r="C38" s="68" t="s">
        <v>311</v>
      </c>
      <c r="D38" s="68" t="s">
        <v>199</v>
      </c>
      <c r="E38" s="67" t="s">
        <v>256</v>
      </c>
      <c r="F38" s="67" t="s">
        <v>236</v>
      </c>
      <c r="G38" s="134">
        <f>SUM(G39:G40)</f>
        <v>0</v>
      </c>
      <c r="H38" s="135"/>
      <c r="I38" s="135"/>
      <c r="J38" s="135"/>
      <c r="K38" s="136"/>
      <c r="L38" s="136"/>
    </row>
    <row r="39" spans="1:12" ht="21" customHeight="1" hidden="1">
      <c r="A39" s="74" t="s">
        <v>168</v>
      </c>
      <c r="B39" s="66" t="s">
        <v>298</v>
      </c>
      <c r="C39" s="67" t="s">
        <v>311</v>
      </c>
      <c r="D39" s="68" t="s">
        <v>199</v>
      </c>
      <c r="E39" s="67" t="s">
        <v>256</v>
      </c>
      <c r="F39" s="67" t="s">
        <v>118</v>
      </c>
      <c r="G39" s="134">
        <v>0</v>
      </c>
      <c r="H39" s="135"/>
      <c r="I39" s="135"/>
      <c r="J39" s="135"/>
      <c r="K39" s="136"/>
      <c r="L39" s="136"/>
    </row>
    <row r="40" spans="1:12" ht="0.75" customHeight="1" hidden="1">
      <c r="A40" s="78" t="s">
        <v>119</v>
      </c>
      <c r="B40" s="66" t="s">
        <v>298</v>
      </c>
      <c r="C40" s="67" t="s">
        <v>311</v>
      </c>
      <c r="D40" s="68" t="s">
        <v>199</v>
      </c>
      <c r="E40" s="67" t="s">
        <v>256</v>
      </c>
      <c r="F40" s="67" t="s">
        <v>120</v>
      </c>
      <c r="G40" s="134"/>
      <c r="H40" s="135"/>
      <c r="I40" s="135"/>
      <c r="J40" s="135"/>
      <c r="K40" s="136"/>
      <c r="L40" s="136"/>
    </row>
    <row r="41" spans="1:12" ht="0.75" customHeight="1" hidden="1">
      <c r="A41" s="78"/>
      <c r="B41" s="66" t="s">
        <v>298</v>
      </c>
      <c r="C41" s="67"/>
      <c r="D41" s="68"/>
      <c r="E41" s="67"/>
      <c r="F41" s="67"/>
      <c r="G41" s="134"/>
      <c r="H41" s="135"/>
      <c r="I41" s="135"/>
      <c r="J41" s="135"/>
      <c r="K41" s="136"/>
      <c r="L41" s="136"/>
    </row>
    <row r="42" spans="1:12" ht="26.25" hidden="1">
      <c r="A42" s="76" t="s">
        <v>156</v>
      </c>
      <c r="B42" s="66" t="s">
        <v>298</v>
      </c>
      <c r="C42" s="73" t="s">
        <v>311</v>
      </c>
      <c r="D42" s="73" t="s">
        <v>199</v>
      </c>
      <c r="E42" s="67" t="s">
        <v>309</v>
      </c>
      <c r="F42" s="72" t="s">
        <v>281</v>
      </c>
      <c r="G42" s="132">
        <f>SUM(G43)</f>
        <v>0</v>
      </c>
      <c r="H42" s="135"/>
      <c r="I42" s="135"/>
      <c r="J42" s="135"/>
      <c r="K42" s="136"/>
      <c r="L42" s="136"/>
    </row>
    <row r="43" spans="1:12" ht="39" hidden="1">
      <c r="A43" s="77" t="s">
        <v>124</v>
      </c>
      <c r="B43" s="66" t="s">
        <v>298</v>
      </c>
      <c r="C43" s="72" t="s">
        <v>311</v>
      </c>
      <c r="D43" s="72" t="s">
        <v>199</v>
      </c>
      <c r="E43" s="67" t="s">
        <v>256</v>
      </c>
      <c r="F43" s="72" t="s">
        <v>125</v>
      </c>
      <c r="G43" s="132">
        <f>SUM(G44)</f>
        <v>0</v>
      </c>
      <c r="H43" s="135"/>
      <c r="I43" s="135"/>
      <c r="J43" s="135"/>
      <c r="K43" s="136"/>
      <c r="L43" s="136"/>
    </row>
    <row r="44" spans="1:12" ht="26.25" hidden="1">
      <c r="A44" s="77" t="s">
        <v>265</v>
      </c>
      <c r="B44" s="66" t="s">
        <v>298</v>
      </c>
      <c r="C44" s="68" t="s">
        <v>311</v>
      </c>
      <c r="D44" s="68" t="s">
        <v>199</v>
      </c>
      <c r="E44" s="67" t="s">
        <v>309</v>
      </c>
      <c r="F44" s="67" t="s">
        <v>266</v>
      </c>
      <c r="G44" s="134">
        <f>SUM(G45:G46)</f>
        <v>0</v>
      </c>
      <c r="H44" s="135"/>
      <c r="I44" s="135"/>
      <c r="J44" s="135"/>
      <c r="K44" s="136"/>
      <c r="L44" s="136"/>
    </row>
    <row r="45" spans="1:12" ht="15.75" customHeight="1" hidden="1">
      <c r="A45" s="71" t="s">
        <v>261</v>
      </c>
      <c r="B45" s="66" t="s">
        <v>298</v>
      </c>
      <c r="C45" s="68" t="s">
        <v>311</v>
      </c>
      <c r="D45" s="68" t="s">
        <v>199</v>
      </c>
      <c r="E45" s="67" t="s">
        <v>309</v>
      </c>
      <c r="F45" s="67" t="s">
        <v>262</v>
      </c>
      <c r="G45" s="134">
        <v>0</v>
      </c>
      <c r="H45" s="135"/>
      <c r="I45" s="135"/>
      <c r="J45" s="135"/>
      <c r="K45" s="136"/>
      <c r="L45" s="136"/>
    </row>
    <row r="46" spans="1:12" ht="2.25" customHeight="1" hidden="1">
      <c r="A46" s="71" t="s">
        <v>263</v>
      </c>
      <c r="B46" s="66" t="s">
        <v>298</v>
      </c>
      <c r="C46" s="68" t="s">
        <v>311</v>
      </c>
      <c r="D46" s="68" t="s">
        <v>199</v>
      </c>
      <c r="E46" s="67" t="s">
        <v>309</v>
      </c>
      <c r="F46" s="67" t="s">
        <v>264</v>
      </c>
      <c r="G46" s="134"/>
      <c r="H46" s="135"/>
      <c r="I46" s="135"/>
      <c r="J46" s="135"/>
      <c r="K46" s="136"/>
      <c r="L46" s="136"/>
    </row>
    <row r="47" spans="1:12" ht="0.75" customHeight="1" hidden="1">
      <c r="A47" s="76"/>
      <c r="B47" s="66" t="s">
        <v>298</v>
      </c>
      <c r="C47" s="68"/>
      <c r="D47" s="68"/>
      <c r="E47" s="67"/>
      <c r="F47" s="67"/>
      <c r="G47" s="134"/>
      <c r="H47" s="135"/>
      <c r="I47" s="135"/>
      <c r="J47" s="135"/>
      <c r="K47" s="136"/>
      <c r="L47" s="136"/>
    </row>
    <row r="48" spans="1:12" ht="15.75" hidden="1">
      <c r="A48" s="69"/>
      <c r="B48" s="66" t="s">
        <v>298</v>
      </c>
      <c r="C48" s="68"/>
      <c r="D48" s="68"/>
      <c r="E48" s="67"/>
      <c r="F48" s="67"/>
      <c r="G48" s="134"/>
      <c r="H48" s="135"/>
      <c r="I48" s="135"/>
      <c r="J48" s="135"/>
      <c r="K48" s="136"/>
      <c r="L48" s="136"/>
    </row>
    <row r="49" spans="1:12" ht="39">
      <c r="A49" s="79" t="s">
        <v>329</v>
      </c>
      <c r="B49" s="80" t="s">
        <v>298</v>
      </c>
      <c r="C49" s="80" t="s">
        <v>192</v>
      </c>
      <c r="D49" s="80"/>
      <c r="E49" s="81"/>
      <c r="F49" s="82"/>
      <c r="G49" s="137">
        <f aca="true" t="shared" si="4" ref="G49:L49">G53+G59</f>
        <v>1472.269</v>
      </c>
      <c r="H49" s="137">
        <f t="shared" si="4"/>
        <v>500</v>
      </c>
      <c r="I49" s="137">
        <f t="shared" si="4"/>
        <v>500</v>
      </c>
      <c r="J49" s="137">
        <f t="shared" si="4"/>
        <v>500</v>
      </c>
      <c r="K49" s="137">
        <f t="shared" si="4"/>
        <v>553.893</v>
      </c>
      <c r="L49" s="137">
        <f t="shared" si="4"/>
        <v>593.095</v>
      </c>
    </row>
    <row r="50" spans="1:12" ht="0.75" customHeight="1" hidden="1">
      <c r="A50" s="83"/>
      <c r="B50" s="66" t="s">
        <v>298</v>
      </c>
      <c r="C50" s="84"/>
      <c r="D50" s="84"/>
      <c r="E50" s="84"/>
      <c r="F50" s="84"/>
      <c r="G50" s="138"/>
      <c r="H50" s="135"/>
      <c r="I50" s="135"/>
      <c r="J50" s="135"/>
      <c r="K50" s="136"/>
      <c r="L50" s="136"/>
    </row>
    <row r="51" spans="1:12" ht="15.75" hidden="1">
      <c r="A51" s="83"/>
      <c r="B51" s="66" t="s">
        <v>298</v>
      </c>
      <c r="C51" s="84"/>
      <c r="D51" s="84"/>
      <c r="E51" s="84"/>
      <c r="F51" s="84"/>
      <c r="G51" s="138"/>
      <c r="H51" s="135"/>
      <c r="I51" s="135"/>
      <c r="J51" s="135"/>
      <c r="K51" s="136"/>
      <c r="L51" s="136"/>
    </row>
    <row r="52" spans="1:12" ht="15.75" hidden="1">
      <c r="A52" s="85"/>
      <c r="B52" s="66" t="s">
        <v>298</v>
      </c>
      <c r="C52" s="86"/>
      <c r="D52" s="86"/>
      <c r="E52" s="86"/>
      <c r="F52" s="86"/>
      <c r="G52" s="139"/>
      <c r="H52" s="135"/>
      <c r="I52" s="135"/>
      <c r="J52" s="135"/>
      <c r="K52" s="136"/>
      <c r="L52" s="136"/>
    </row>
    <row r="53" spans="1:12" ht="33" customHeight="1">
      <c r="A53" s="87" t="s">
        <v>330</v>
      </c>
      <c r="B53" s="66" t="s">
        <v>298</v>
      </c>
      <c r="C53" s="88" t="s">
        <v>311</v>
      </c>
      <c r="D53" s="88" t="s">
        <v>192</v>
      </c>
      <c r="E53" s="88" t="s">
        <v>331</v>
      </c>
      <c r="F53" s="89"/>
      <c r="G53" s="133">
        <f>G54</f>
        <v>1380.313</v>
      </c>
      <c r="H53" s="133">
        <f aca="true" t="shared" si="5" ref="H53:L54">H54</f>
        <v>450</v>
      </c>
      <c r="I53" s="133">
        <f t="shared" si="5"/>
        <v>450</v>
      </c>
      <c r="J53" s="133">
        <f t="shared" si="5"/>
        <v>450</v>
      </c>
      <c r="K53" s="133">
        <f t="shared" si="5"/>
        <v>461.937</v>
      </c>
      <c r="L53" s="133">
        <f t="shared" si="5"/>
        <v>501.139</v>
      </c>
    </row>
    <row r="54" spans="1:12" ht="18" customHeight="1">
      <c r="A54" s="65" t="s">
        <v>332</v>
      </c>
      <c r="B54" s="66" t="s">
        <v>298</v>
      </c>
      <c r="C54" s="88" t="s">
        <v>311</v>
      </c>
      <c r="D54" s="88" t="s">
        <v>192</v>
      </c>
      <c r="E54" s="88" t="s">
        <v>333</v>
      </c>
      <c r="F54" s="89"/>
      <c r="G54" s="134">
        <f>G55</f>
        <v>1380.313</v>
      </c>
      <c r="H54" s="134">
        <f t="shared" si="5"/>
        <v>450</v>
      </c>
      <c r="I54" s="134">
        <f t="shared" si="5"/>
        <v>450</v>
      </c>
      <c r="J54" s="134">
        <f t="shared" si="5"/>
        <v>450</v>
      </c>
      <c r="K54" s="134">
        <f t="shared" si="5"/>
        <v>461.937</v>
      </c>
      <c r="L54" s="134">
        <f t="shared" si="5"/>
        <v>501.139</v>
      </c>
    </row>
    <row r="55" spans="1:12" ht="31.5" customHeight="1">
      <c r="A55" s="70" t="s">
        <v>327</v>
      </c>
      <c r="B55" s="66" t="s">
        <v>298</v>
      </c>
      <c r="C55" s="88" t="s">
        <v>311</v>
      </c>
      <c r="D55" s="88" t="s">
        <v>192</v>
      </c>
      <c r="E55" s="88" t="s">
        <v>334</v>
      </c>
      <c r="F55" s="89"/>
      <c r="G55" s="134">
        <f aca="true" t="shared" si="6" ref="G55:L55">G56+G57+G58</f>
        <v>1380.313</v>
      </c>
      <c r="H55" s="134">
        <f t="shared" si="6"/>
        <v>450</v>
      </c>
      <c r="I55" s="134">
        <f t="shared" si="6"/>
        <v>450</v>
      </c>
      <c r="J55" s="134">
        <f t="shared" si="6"/>
        <v>450</v>
      </c>
      <c r="K55" s="134">
        <f t="shared" si="6"/>
        <v>461.937</v>
      </c>
      <c r="L55" s="134">
        <f t="shared" si="6"/>
        <v>501.139</v>
      </c>
    </row>
    <row r="56" spans="1:12" ht="51.75">
      <c r="A56" s="65" t="s">
        <v>328</v>
      </c>
      <c r="B56" s="66" t="s">
        <v>298</v>
      </c>
      <c r="C56" s="88" t="s">
        <v>311</v>
      </c>
      <c r="D56" s="88" t="s">
        <v>192</v>
      </c>
      <c r="E56" s="88" t="s">
        <v>334</v>
      </c>
      <c r="F56" s="90" t="s">
        <v>125</v>
      </c>
      <c r="G56" s="134">
        <v>1052.813</v>
      </c>
      <c r="H56" s="134">
        <v>0</v>
      </c>
      <c r="I56" s="134">
        <v>0</v>
      </c>
      <c r="J56" s="134">
        <v>0</v>
      </c>
      <c r="K56" s="134">
        <v>411.937</v>
      </c>
      <c r="L56" s="134">
        <v>451.139</v>
      </c>
    </row>
    <row r="57" spans="1:12" ht="26.25">
      <c r="A57" s="65" t="s">
        <v>335</v>
      </c>
      <c r="B57" s="66" t="s">
        <v>298</v>
      </c>
      <c r="C57" s="88" t="s">
        <v>311</v>
      </c>
      <c r="D57" s="88" t="s">
        <v>192</v>
      </c>
      <c r="E57" s="88" t="s">
        <v>334</v>
      </c>
      <c r="F57" s="90" t="s">
        <v>268</v>
      </c>
      <c r="G57" s="134">
        <v>291.5</v>
      </c>
      <c r="H57" s="134">
        <v>450</v>
      </c>
      <c r="I57" s="134">
        <v>450</v>
      </c>
      <c r="J57" s="134">
        <v>450</v>
      </c>
      <c r="K57" s="134">
        <v>32</v>
      </c>
      <c r="L57" s="134">
        <v>32</v>
      </c>
    </row>
    <row r="58" spans="1:12" ht="16.5" customHeight="1">
      <c r="A58" s="91" t="s">
        <v>234</v>
      </c>
      <c r="B58" s="66" t="s">
        <v>298</v>
      </c>
      <c r="C58" s="88" t="s">
        <v>311</v>
      </c>
      <c r="D58" s="88" t="s">
        <v>192</v>
      </c>
      <c r="E58" s="88" t="s">
        <v>334</v>
      </c>
      <c r="F58" s="90" t="s">
        <v>235</v>
      </c>
      <c r="G58" s="134">
        <v>36</v>
      </c>
      <c r="H58" s="135"/>
      <c r="I58" s="135"/>
      <c r="J58" s="135"/>
      <c r="K58" s="136">
        <v>18</v>
      </c>
      <c r="L58" s="136">
        <v>18</v>
      </c>
    </row>
    <row r="59" spans="1:12" ht="26.25">
      <c r="A59" s="92" t="s">
        <v>336</v>
      </c>
      <c r="B59" s="66" t="s">
        <v>298</v>
      </c>
      <c r="C59" s="67" t="s">
        <v>311</v>
      </c>
      <c r="D59" s="67" t="s">
        <v>192</v>
      </c>
      <c r="E59" s="93" t="s">
        <v>339</v>
      </c>
      <c r="F59" s="90"/>
      <c r="G59" s="134">
        <f>G60</f>
        <v>91.956</v>
      </c>
      <c r="H59" s="134">
        <f aca="true" t="shared" si="7" ref="H59:L60">H60</f>
        <v>50</v>
      </c>
      <c r="I59" s="134">
        <f t="shared" si="7"/>
        <v>50</v>
      </c>
      <c r="J59" s="134">
        <f t="shared" si="7"/>
        <v>50</v>
      </c>
      <c r="K59" s="134">
        <f t="shared" si="7"/>
        <v>91.956</v>
      </c>
      <c r="L59" s="134">
        <f t="shared" si="7"/>
        <v>91.956</v>
      </c>
    </row>
    <row r="60" spans="1:12" ht="39">
      <c r="A60" s="70" t="s">
        <v>337</v>
      </c>
      <c r="B60" s="66" t="s">
        <v>298</v>
      </c>
      <c r="C60" s="67" t="s">
        <v>311</v>
      </c>
      <c r="D60" s="67" t="s">
        <v>192</v>
      </c>
      <c r="E60" s="93" t="s">
        <v>340</v>
      </c>
      <c r="F60" s="89"/>
      <c r="G60" s="134">
        <f>G61</f>
        <v>91.956</v>
      </c>
      <c r="H60" s="134">
        <f t="shared" si="7"/>
        <v>50</v>
      </c>
      <c r="I60" s="134">
        <f t="shared" si="7"/>
        <v>50</v>
      </c>
      <c r="J60" s="134">
        <f t="shared" si="7"/>
        <v>50</v>
      </c>
      <c r="K60" s="134">
        <f t="shared" si="7"/>
        <v>91.956</v>
      </c>
      <c r="L60" s="134">
        <f t="shared" si="7"/>
        <v>91.956</v>
      </c>
    </row>
    <row r="61" spans="1:12" ht="51.75" customHeight="1">
      <c r="A61" s="114" t="s">
        <v>455</v>
      </c>
      <c r="B61" s="66" t="s">
        <v>298</v>
      </c>
      <c r="C61" s="67" t="s">
        <v>311</v>
      </c>
      <c r="D61" s="67" t="s">
        <v>192</v>
      </c>
      <c r="E61" s="93" t="s">
        <v>341</v>
      </c>
      <c r="F61" s="89"/>
      <c r="G61" s="134">
        <f aca="true" t="shared" si="8" ref="G61:L61">G62+G63</f>
        <v>91.956</v>
      </c>
      <c r="H61" s="134">
        <f t="shared" si="8"/>
        <v>50</v>
      </c>
      <c r="I61" s="134">
        <f t="shared" si="8"/>
        <v>50</v>
      </c>
      <c r="J61" s="134">
        <f t="shared" si="8"/>
        <v>50</v>
      </c>
      <c r="K61" s="134">
        <f t="shared" si="8"/>
        <v>91.956</v>
      </c>
      <c r="L61" s="134">
        <f t="shared" si="8"/>
        <v>91.956</v>
      </c>
    </row>
    <row r="62" spans="1:12" ht="51.75" customHeight="1">
      <c r="A62" s="65" t="s">
        <v>328</v>
      </c>
      <c r="B62" s="66" t="s">
        <v>298</v>
      </c>
      <c r="C62" s="67" t="s">
        <v>311</v>
      </c>
      <c r="D62" s="67" t="s">
        <v>192</v>
      </c>
      <c r="E62" s="93" t="s">
        <v>341</v>
      </c>
      <c r="F62" s="90" t="s">
        <v>125</v>
      </c>
      <c r="G62" s="134">
        <v>89.651</v>
      </c>
      <c r="H62" s="134">
        <v>50</v>
      </c>
      <c r="I62" s="134">
        <v>50</v>
      </c>
      <c r="J62" s="134">
        <v>50</v>
      </c>
      <c r="K62" s="134">
        <v>91.956</v>
      </c>
      <c r="L62" s="134">
        <v>91.956</v>
      </c>
    </row>
    <row r="63" spans="1:13" ht="26.25">
      <c r="A63" s="65" t="s">
        <v>335</v>
      </c>
      <c r="B63" s="66" t="s">
        <v>298</v>
      </c>
      <c r="C63" s="72" t="s">
        <v>311</v>
      </c>
      <c r="D63" s="72" t="s">
        <v>192</v>
      </c>
      <c r="E63" s="93" t="s">
        <v>341</v>
      </c>
      <c r="F63" s="90" t="s">
        <v>268</v>
      </c>
      <c r="G63" s="134">
        <v>2.305</v>
      </c>
      <c r="H63" s="132">
        <f>SUM(H64:H65)</f>
        <v>0</v>
      </c>
      <c r="I63" s="132">
        <f>SUM(I64:I65)</f>
        <v>0</v>
      </c>
      <c r="J63" s="132">
        <f>SUM(J64:J65)</f>
        <v>0</v>
      </c>
      <c r="K63" s="132"/>
      <c r="L63" s="132"/>
      <c r="M63" s="34"/>
    </row>
    <row r="64" spans="1:12" ht="15.75">
      <c r="A64" s="94" t="s">
        <v>242</v>
      </c>
      <c r="B64" s="66" t="s">
        <v>298</v>
      </c>
      <c r="C64" s="67" t="s">
        <v>311</v>
      </c>
      <c r="D64" s="67" t="s">
        <v>179</v>
      </c>
      <c r="E64" s="67"/>
      <c r="F64" s="67"/>
      <c r="G64" s="134">
        <f aca="true" t="shared" si="9" ref="G64:L64">G65</f>
        <v>150</v>
      </c>
      <c r="H64" s="134">
        <f t="shared" si="9"/>
        <v>0</v>
      </c>
      <c r="I64" s="134">
        <f t="shared" si="9"/>
        <v>0</v>
      </c>
      <c r="J64" s="134">
        <f t="shared" si="9"/>
        <v>0</v>
      </c>
      <c r="K64" s="134">
        <f t="shared" si="9"/>
        <v>25</v>
      </c>
      <c r="L64" s="134">
        <f t="shared" si="9"/>
        <v>15</v>
      </c>
    </row>
    <row r="65" spans="1:12" ht="26.25" customHeight="1">
      <c r="A65" s="98" t="s">
        <v>428</v>
      </c>
      <c r="B65" s="66" t="s">
        <v>298</v>
      </c>
      <c r="C65" s="67" t="s">
        <v>311</v>
      </c>
      <c r="D65" s="67" t="s">
        <v>179</v>
      </c>
      <c r="E65" s="96" t="s">
        <v>429</v>
      </c>
      <c r="F65" s="67"/>
      <c r="G65" s="134">
        <f>G66</f>
        <v>150</v>
      </c>
      <c r="H65" s="134">
        <f aca="true" t="shared" si="10" ref="H65:L66">H66</f>
        <v>0</v>
      </c>
      <c r="I65" s="134">
        <f t="shared" si="10"/>
        <v>0</v>
      </c>
      <c r="J65" s="134">
        <f t="shared" si="10"/>
        <v>0</v>
      </c>
      <c r="K65" s="134">
        <f t="shared" si="10"/>
        <v>25</v>
      </c>
      <c r="L65" s="134">
        <f t="shared" si="10"/>
        <v>15</v>
      </c>
    </row>
    <row r="66" spans="1:12" ht="20.25" customHeight="1">
      <c r="A66" s="98" t="s">
        <v>432</v>
      </c>
      <c r="B66" s="66" t="s">
        <v>298</v>
      </c>
      <c r="C66" s="67" t="s">
        <v>311</v>
      </c>
      <c r="D66" s="67" t="s">
        <v>179</v>
      </c>
      <c r="E66" s="88" t="s">
        <v>430</v>
      </c>
      <c r="F66" s="67"/>
      <c r="G66" s="134">
        <f>G67</f>
        <v>150</v>
      </c>
      <c r="H66" s="134">
        <f t="shared" si="10"/>
        <v>0</v>
      </c>
      <c r="I66" s="134">
        <f t="shared" si="10"/>
        <v>0</v>
      </c>
      <c r="J66" s="134">
        <f t="shared" si="10"/>
        <v>0</v>
      </c>
      <c r="K66" s="134">
        <f t="shared" si="10"/>
        <v>25</v>
      </c>
      <c r="L66" s="134">
        <f t="shared" si="10"/>
        <v>15</v>
      </c>
    </row>
    <row r="67" spans="1:12" ht="18" customHeight="1">
      <c r="A67" s="97" t="s">
        <v>344</v>
      </c>
      <c r="B67" s="66" t="s">
        <v>298</v>
      </c>
      <c r="C67" s="67" t="s">
        <v>311</v>
      </c>
      <c r="D67" s="67" t="s">
        <v>179</v>
      </c>
      <c r="E67" s="67" t="s">
        <v>431</v>
      </c>
      <c r="F67" s="67"/>
      <c r="G67" s="134">
        <f>G68</f>
        <v>150</v>
      </c>
      <c r="H67" s="134">
        <f>H68</f>
        <v>0</v>
      </c>
      <c r="I67" s="134">
        <f>I68</f>
        <v>0</v>
      </c>
      <c r="J67" s="134">
        <f>J68</f>
        <v>0</v>
      </c>
      <c r="K67" s="134">
        <f>K68</f>
        <v>25</v>
      </c>
      <c r="L67" s="134">
        <f>L68</f>
        <v>15</v>
      </c>
    </row>
    <row r="68" spans="1:12" ht="26.25">
      <c r="A68" s="65" t="s">
        <v>335</v>
      </c>
      <c r="B68" s="66" t="s">
        <v>298</v>
      </c>
      <c r="C68" s="67" t="s">
        <v>311</v>
      </c>
      <c r="D68" s="67" t="s">
        <v>179</v>
      </c>
      <c r="E68" s="67" t="s">
        <v>431</v>
      </c>
      <c r="F68" s="67" t="s">
        <v>268</v>
      </c>
      <c r="G68" s="134">
        <v>150</v>
      </c>
      <c r="H68" s="135"/>
      <c r="I68" s="135"/>
      <c r="J68" s="135"/>
      <c r="K68" s="136">
        <v>25</v>
      </c>
      <c r="L68" s="136">
        <v>15</v>
      </c>
    </row>
    <row r="69" spans="1:12" ht="15" customHeight="1">
      <c r="A69" s="58" t="s">
        <v>312</v>
      </c>
      <c r="B69" s="55" t="s">
        <v>298</v>
      </c>
      <c r="C69" s="16" t="s">
        <v>181</v>
      </c>
      <c r="D69" s="16"/>
      <c r="E69" s="16"/>
      <c r="F69" s="16"/>
      <c r="G69" s="134">
        <f aca="true" t="shared" si="11" ref="G69:L69">G70+G154</f>
        <v>137.9</v>
      </c>
      <c r="H69" s="134">
        <f t="shared" si="11"/>
        <v>0</v>
      </c>
      <c r="I69" s="134">
        <f t="shared" si="11"/>
        <v>0</v>
      </c>
      <c r="J69" s="134">
        <f t="shared" si="11"/>
        <v>0</v>
      </c>
      <c r="K69" s="134">
        <f t="shared" si="11"/>
        <v>138.3</v>
      </c>
      <c r="L69" s="134">
        <f t="shared" si="11"/>
        <v>138.3</v>
      </c>
    </row>
    <row r="70" spans="1:12" ht="17.25" customHeight="1">
      <c r="A70" s="60" t="s">
        <v>240</v>
      </c>
      <c r="B70" s="55" t="s">
        <v>298</v>
      </c>
      <c r="C70" s="61" t="s">
        <v>181</v>
      </c>
      <c r="D70" s="61" t="s">
        <v>199</v>
      </c>
      <c r="E70" s="16"/>
      <c r="F70" s="16"/>
      <c r="G70" s="134">
        <f aca="true" t="shared" si="12" ref="G70:L70">G71</f>
        <v>136.9</v>
      </c>
      <c r="H70" s="134">
        <f t="shared" si="12"/>
        <v>0</v>
      </c>
      <c r="I70" s="134">
        <f t="shared" si="12"/>
        <v>0</v>
      </c>
      <c r="J70" s="134">
        <f t="shared" si="12"/>
        <v>0</v>
      </c>
      <c r="K70" s="134">
        <f t="shared" si="12"/>
        <v>137.3</v>
      </c>
      <c r="L70" s="134">
        <f t="shared" si="12"/>
        <v>137.3</v>
      </c>
    </row>
    <row r="71" spans="1:12" ht="18" customHeight="1">
      <c r="A71" s="95" t="s">
        <v>342</v>
      </c>
      <c r="B71" s="28" t="s">
        <v>298</v>
      </c>
      <c r="C71" s="17" t="s">
        <v>181</v>
      </c>
      <c r="D71" s="17" t="s">
        <v>199</v>
      </c>
      <c r="E71" s="17" t="s">
        <v>345</v>
      </c>
      <c r="F71" s="17"/>
      <c r="G71" s="134">
        <f aca="true" t="shared" si="13" ref="G71:L71">G150</f>
        <v>136.9</v>
      </c>
      <c r="H71" s="134">
        <f t="shared" si="13"/>
        <v>0</v>
      </c>
      <c r="I71" s="134">
        <f t="shared" si="13"/>
        <v>0</v>
      </c>
      <c r="J71" s="134">
        <f t="shared" si="13"/>
        <v>0</v>
      </c>
      <c r="K71" s="134">
        <f t="shared" si="13"/>
        <v>137.3</v>
      </c>
      <c r="L71" s="134">
        <f t="shared" si="13"/>
        <v>137.3</v>
      </c>
    </row>
    <row r="72" spans="1:12" ht="0.75" customHeight="1" hidden="1">
      <c r="A72" s="95" t="s">
        <v>343</v>
      </c>
      <c r="B72" s="28"/>
      <c r="C72" s="15"/>
      <c r="D72" s="15"/>
      <c r="E72" s="18"/>
      <c r="F72" s="15"/>
      <c r="G72" s="132" t="e">
        <f>SUM(G73)</f>
        <v>#REF!</v>
      </c>
      <c r="H72" s="135"/>
      <c r="I72" s="135"/>
      <c r="J72" s="135"/>
      <c r="K72" s="136"/>
      <c r="L72" s="136"/>
    </row>
    <row r="73" spans="1:12" ht="15.75" hidden="1">
      <c r="A73" s="95" t="s">
        <v>342</v>
      </c>
      <c r="B73" s="28"/>
      <c r="C73" s="17"/>
      <c r="D73" s="17"/>
      <c r="E73" s="19"/>
      <c r="F73" s="17"/>
      <c r="G73" s="134" t="e">
        <f>SUM(G74:G75)</f>
        <v>#REF!</v>
      </c>
      <c r="H73" s="135"/>
      <c r="I73" s="135"/>
      <c r="J73" s="135"/>
      <c r="K73" s="136"/>
      <c r="L73" s="136"/>
    </row>
    <row r="74" spans="1:12" ht="15.75" hidden="1">
      <c r="A74" s="95" t="s">
        <v>343</v>
      </c>
      <c r="B74" s="28"/>
      <c r="C74" s="17"/>
      <c r="D74" s="17"/>
      <c r="E74" s="19"/>
      <c r="F74" s="17"/>
      <c r="G74" s="134">
        <v>0</v>
      </c>
      <c r="H74" s="135"/>
      <c r="I74" s="135"/>
      <c r="J74" s="135"/>
      <c r="K74" s="136"/>
      <c r="L74" s="136"/>
    </row>
    <row r="75" spans="1:12" ht="0.75" customHeight="1" hidden="1">
      <c r="A75" s="95" t="s">
        <v>342</v>
      </c>
      <c r="B75" s="28"/>
      <c r="C75" s="17"/>
      <c r="D75" s="17"/>
      <c r="E75" s="19"/>
      <c r="F75" s="17"/>
      <c r="G75" s="134" t="e">
        <f>SUM(#REF!)</f>
        <v>#REF!</v>
      </c>
      <c r="H75" s="135"/>
      <c r="I75" s="135"/>
      <c r="J75" s="135"/>
      <c r="K75" s="136"/>
      <c r="L75" s="136"/>
    </row>
    <row r="76" spans="1:12" ht="15.75" hidden="1">
      <c r="A76" s="95" t="s">
        <v>343</v>
      </c>
      <c r="B76" s="28"/>
      <c r="C76" s="15"/>
      <c r="D76" s="15"/>
      <c r="E76" s="15"/>
      <c r="F76" s="15"/>
      <c r="G76" s="134" t="e">
        <f>SUM(G77)</f>
        <v>#REF!</v>
      </c>
      <c r="H76" s="135"/>
      <c r="I76" s="135"/>
      <c r="J76" s="135"/>
      <c r="K76" s="136"/>
      <c r="L76" s="136"/>
    </row>
    <row r="77" spans="1:12" ht="15.75" hidden="1">
      <c r="A77" s="95" t="s">
        <v>342</v>
      </c>
      <c r="B77" s="28"/>
      <c r="C77" s="17"/>
      <c r="D77" s="17"/>
      <c r="E77" s="17"/>
      <c r="F77" s="17"/>
      <c r="G77" s="134" t="e">
        <f>SUM(G78)</f>
        <v>#REF!</v>
      </c>
      <c r="H77" s="135"/>
      <c r="I77" s="135"/>
      <c r="J77" s="135"/>
      <c r="K77" s="136"/>
      <c r="L77" s="136"/>
    </row>
    <row r="78" spans="1:12" ht="15.75" hidden="1">
      <c r="A78" s="95" t="s">
        <v>343</v>
      </c>
      <c r="B78" s="28"/>
      <c r="C78" s="17"/>
      <c r="D78" s="17"/>
      <c r="E78" s="17"/>
      <c r="F78" s="17"/>
      <c r="G78" s="134" t="e">
        <f>SUM(#REF!)</f>
        <v>#REF!</v>
      </c>
      <c r="H78" s="135"/>
      <c r="I78" s="135"/>
      <c r="J78" s="135"/>
      <c r="K78" s="136"/>
      <c r="L78" s="136"/>
    </row>
    <row r="79" spans="1:12" ht="22.5" customHeight="1" hidden="1">
      <c r="A79" s="95" t="s">
        <v>342</v>
      </c>
      <c r="B79" s="28"/>
      <c r="C79" s="15"/>
      <c r="D79" s="15"/>
      <c r="E79" s="15"/>
      <c r="F79" s="15"/>
      <c r="G79" s="132">
        <f>SUM(G80)</f>
        <v>136.9</v>
      </c>
      <c r="H79" s="135"/>
      <c r="I79" s="135"/>
      <c r="J79" s="135"/>
      <c r="K79" s="136"/>
      <c r="L79" s="136"/>
    </row>
    <row r="80" spans="1:12" ht="118.5" customHeight="1" hidden="1">
      <c r="A80" s="95" t="s">
        <v>343</v>
      </c>
      <c r="B80" s="28"/>
      <c r="C80" s="15"/>
      <c r="D80" s="15"/>
      <c r="E80" s="15"/>
      <c r="F80" s="15"/>
      <c r="G80" s="132">
        <f>SUM(G81+G98+G115+G132+G152)</f>
        <v>136.9</v>
      </c>
      <c r="H80" s="135"/>
      <c r="I80" s="135"/>
      <c r="J80" s="135"/>
      <c r="K80" s="136"/>
      <c r="L80" s="136"/>
    </row>
    <row r="81" spans="1:12" ht="53.25" customHeight="1" hidden="1">
      <c r="A81" s="95" t="s">
        <v>342</v>
      </c>
      <c r="B81" s="28"/>
      <c r="C81" s="15"/>
      <c r="D81" s="15"/>
      <c r="E81" s="15"/>
      <c r="F81" s="15"/>
      <c r="G81" s="132">
        <f>SUM(G82+G86+G91+G94)</f>
        <v>0</v>
      </c>
      <c r="H81" s="135"/>
      <c r="I81" s="135"/>
      <c r="J81" s="135"/>
      <c r="K81" s="136"/>
      <c r="L81" s="136"/>
    </row>
    <row r="82" spans="1:12" ht="48.75" customHeight="1" hidden="1">
      <c r="A82" s="95" t="s">
        <v>343</v>
      </c>
      <c r="B82" s="28"/>
      <c r="C82" s="15"/>
      <c r="D82" s="15"/>
      <c r="E82" s="15"/>
      <c r="F82" s="15"/>
      <c r="G82" s="134">
        <f>SUM(G83)</f>
        <v>0</v>
      </c>
      <c r="H82" s="135"/>
      <c r="I82" s="135"/>
      <c r="J82" s="135"/>
      <c r="K82" s="136"/>
      <c r="L82" s="136"/>
    </row>
    <row r="83" spans="1:12" ht="36.75" customHeight="1" hidden="1">
      <c r="A83" s="95" t="s">
        <v>342</v>
      </c>
      <c r="B83" s="28"/>
      <c r="C83" s="15"/>
      <c r="D83" s="15"/>
      <c r="E83" s="15"/>
      <c r="F83" s="15"/>
      <c r="G83" s="132">
        <f>SUM(G84:G85)</f>
        <v>0</v>
      </c>
      <c r="H83" s="135"/>
      <c r="I83" s="135"/>
      <c r="J83" s="135"/>
      <c r="K83" s="136"/>
      <c r="L83" s="136"/>
    </row>
    <row r="84" spans="1:12" ht="25.5" customHeight="1" hidden="1">
      <c r="A84" s="95" t="s">
        <v>343</v>
      </c>
      <c r="B84" s="28"/>
      <c r="C84" s="17"/>
      <c r="D84" s="17"/>
      <c r="E84" s="17"/>
      <c r="F84" s="17"/>
      <c r="G84" s="134"/>
      <c r="H84" s="135"/>
      <c r="I84" s="135"/>
      <c r="J84" s="135"/>
      <c r="K84" s="136"/>
      <c r="L84" s="136"/>
    </row>
    <row r="85" spans="1:12" ht="21.75" customHeight="1" hidden="1">
      <c r="A85" s="95" t="s">
        <v>342</v>
      </c>
      <c r="B85" s="28"/>
      <c r="C85" s="17"/>
      <c r="D85" s="17"/>
      <c r="E85" s="17"/>
      <c r="F85" s="17"/>
      <c r="G85" s="134"/>
      <c r="H85" s="135"/>
      <c r="I85" s="135"/>
      <c r="J85" s="135"/>
      <c r="K85" s="136"/>
      <c r="L85" s="136"/>
    </row>
    <row r="86" spans="1:12" ht="26.25" customHeight="1" hidden="1">
      <c r="A86" s="95" t="s">
        <v>343</v>
      </c>
      <c r="B86" s="28"/>
      <c r="C86" s="15"/>
      <c r="D86" s="15"/>
      <c r="E86" s="15"/>
      <c r="F86" s="15"/>
      <c r="G86" s="132">
        <f>SUM(G87:G90)</f>
        <v>0</v>
      </c>
      <c r="H86" s="135"/>
      <c r="I86" s="135"/>
      <c r="J86" s="135"/>
      <c r="K86" s="136"/>
      <c r="L86" s="136"/>
    </row>
    <row r="87" spans="1:12" ht="25.5" customHeight="1" hidden="1">
      <c r="A87" s="95" t="s">
        <v>342</v>
      </c>
      <c r="B87" s="28"/>
      <c r="C87" s="17"/>
      <c r="D87" s="17"/>
      <c r="E87" s="17"/>
      <c r="F87" s="17"/>
      <c r="G87" s="134"/>
      <c r="H87" s="135"/>
      <c r="I87" s="135"/>
      <c r="J87" s="135"/>
      <c r="K87" s="136"/>
      <c r="L87" s="136"/>
    </row>
    <row r="88" spans="1:12" ht="30.75" customHeight="1" hidden="1">
      <c r="A88" s="95" t="s">
        <v>343</v>
      </c>
      <c r="B88" s="28"/>
      <c r="C88" s="17"/>
      <c r="D88" s="17"/>
      <c r="E88" s="17"/>
      <c r="F88" s="17"/>
      <c r="G88" s="134"/>
      <c r="H88" s="135"/>
      <c r="I88" s="135"/>
      <c r="J88" s="135"/>
      <c r="K88" s="136"/>
      <c r="L88" s="136"/>
    </row>
    <row r="89" spans="1:12" ht="30.75" customHeight="1" hidden="1">
      <c r="A89" s="95" t="s">
        <v>342</v>
      </c>
      <c r="B89" s="28"/>
      <c r="C89" s="17"/>
      <c r="D89" s="17"/>
      <c r="E89" s="17"/>
      <c r="F89" s="17"/>
      <c r="G89" s="134"/>
      <c r="H89" s="135"/>
      <c r="I89" s="135"/>
      <c r="J89" s="135"/>
      <c r="K89" s="136"/>
      <c r="L89" s="136"/>
    </row>
    <row r="90" spans="1:12" ht="28.5" customHeight="1" hidden="1">
      <c r="A90" s="95" t="s">
        <v>343</v>
      </c>
      <c r="B90" s="28"/>
      <c r="C90" s="17"/>
      <c r="D90" s="17"/>
      <c r="E90" s="17"/>
      <c r="F90" s="17"/>
      <c r="G90" s="134"/>
      <c r="H90" s="135"/>
      <c r="I90" s="135"/>
      <c r="J90" s="135"/>
      <c r="K90" s="136"/>
      <c r="L90" s="136"/>
    </row>
    <row r="91" spans="1:12" ht="25.5" customHeight="1" hidden="1">
      <c r="A91" s="95" t="s">
        <v>342</v>
      </c>
      <c r="B91" s="28"/>
      <c r="C91" s="15"/>
      <c r="D91" s="15"/>
      <c r="E91" s="15"/>
      <c r="F91" s="15"/>
      <c r="G91" s="132">
        <f>SUM(G92:G93)</f>
        <v>0</v>
      </c>
      <c r="H91" s="135"/>
      <c r="I91" s="135"/>
      <c r="J91" s="135"/>
      <c r="K91" s="136"/>
      <c r="L91" s="136"/>
    </row>
    <row r="92" spans="1:12" ht="28.5" customHeight="1" hidden="1">
      <c r="A92" s="95" t="s">
        <v>343</v>
      </c>
      <c r="B92" s="28"/>
      <c r="C92" s="17"/>
      <c r="D92" s="17"/>
      <c r="E92" s="17"/>
      <c r="F92" s="17"/>
      <c r="G92" s="134"/>
      <c r="H92" s="135"/>
      <c r="I92" s="135"/>
      <c r="J92" s="135"/>
      <c r="K92" s="136"/>
      <c r="L92" s="136"/>
    </row>
    <row r="93" spans="1:12" ht="39" customHeight="1" hidden="1">
      <c r="A93" s="95" t="s">
        <v>342</v>
      </c>
      <c r="B93" s="28"/>
      <c r="C93" s="17"/>
      <c r="D93" s="17"/>
      <c r="E93" s="17"/>
      <c r="F93" s="17"/>
      <c r="G93" s="134"/>
      <c r="H93" s="135"/>
      <c r="I93" s="135"/>
      <c r="J93" s="135"/>
      <c r="K93" s="136"/>
      <c r="L93" s="136"/>
    </row>
    <row r="94" spans="1:12" ht="23.25" customHeight="1" hidden="1">
      <c r="A94" s="95" t="s">
        <v>343</v>
      </c>
      <c r="B94" s="28"/>
      <c r="C94" s="15"/>
      <c r="D94" s="15"/>
      <c r="E94" s="15"/>
      <c r="F94" s="15"/>
      <c r="G94" s="132">
        <f>SUM(G95:G97)</f>
        <v>0</v>
      </c>
      <c r="H94" s="135"/>
      <c r="I94" s="135"/>
      <c r="J94" s="135"/>
      <c r="K94" s="136"/>
      <c r="L94" s="136"/>
    </row>
    <row r="95" spans="1:12" ht="37.5" customHeight="1" hidden="1">
      <c r="A95" s="95" t="s">
        <v>342</v>
      </c>
      <c r="B95" s="28"/>
      <c r="C95" s="6"/>
      <c r="D95" s="17"/>
      <c r="E95" s="17"/>
      <c r="F95" s="17"/>
      <c r="G95" s="134"/>
      <c r="H95" s="135"/>
      <c r="I95" s="135"/>
      <c r="J95" s="135"/>
      <c r="K95" s="136"/>
      <c r="L95" s="136"/>
    </row>
    <row r="96" spans="1:12" ht="31.5" customHeight="1" hidden="1">
      <c r="A96" s="95" t="s">
        <v>343</v>
      </c>
      <c r="B96" s="28"/>
      <c r="C96" s="17"/>
      <c r="D96" s="17"/>
      <c r="E96" s="17"/>
      <c r="F96" s="17"/>
      <c r="G96" s="134"/>
      <c r="H96" s="135"/>
      <c r="I96" s="135"/>
      <c r="J96" s="135"/>
      <c r="K96" s="136"/>
      <c r="L96" s="136"/>
    </row>
    <row r="97" spans="1:12" ht="24.75" customHeight="1" hidden="1">
      <c r="A97" s="95" t="s">
        <v>342</v>
      </c>
      <c r="B97" s="28"/>
      <c r="C97" s="17"/>
      <c r="D97" s="17"/>
      <c r="E97" s="17"/>
      <c r="F97" s="17"/>
      <c r="G97" s="134"/>
      <c r="H97" s="135"/>
      <c r="I97" s="135"/>
      <c r="J97" s="135"/>
      <c r="K97" s="136"/>
      <c r="L97" s="136"/>
    </row>
    <row r="98" spans="1:12" ht="50.25" customHeight="1" hidden="1">
      <c r="A98" s="95" t="s">
        <v>343</v>
      </c>
      <c r="B98" s="28"/>
      <c r="C98" s="15"/>
      <c r="D98" s="15"/>
      <c r="E98" s="15"/>
      <c r="F98" s="15"/>
      <c r="G98" s="132">
        <f>SUM(G99+G103+G108+G111)</f>
        <v>0</v>
      </c>
      <c r="H98" s="135"/>
      <c r="I98" s="135"/>
      <c r="J98" s="135"/>
      <c r="K98" s="136"/>
      <c r="L98" s="136"/>
    </row>
    <row r="99" spans="1:12" ht="45.75" customHeight="1" hidden="1">
      <c r="A99" s="95" t="s">
        <v>342</v>
      </c>
      <c r="B99" s="28"/>
      <c r="C99" s="15"/>
      <c r="D99" s="15"/>
      <c r="E99" s="15"/>
      <c r="F99" s="15"/>
      <c r="G99" s="134">
        <f>SUM(G100)</f>
        <v>0</v>
      </c>
      <c r="H99" s="135"/>
      <c r="I99" s="135"/>
      <c r="J99" s="135"/>
      <c r="K99" s="136"/>
      <c r="L99" s="136"/>
    </row>
    <row r="100" spans="1:12" ht="44.25" customHeight="1" hidden="1">
      <c r="A100" s="95" t="s">
        <v>343</v>
      </c>
      <c r="B100" s="28"/>
      <c r="C100" s="15"/>
      <c r="D100" s="15"/>
      <c r="E100" s="15"/>
      <c r="F100" s="15"/>
      <c r="G100" s="132">
        <f>SUM(G101:G102)</f>
        <v>0</v>
      </c>
      <c r="H100" s="135"/>
      <c r="I100" s="135"/>
      <c r="J100" s="135"/>
      <c r="K100" s="136"/>
      <c r="L100" s="136"/>
    </row>
    <row r="101" spans="1:12" ht="24" customHeight="1" hidden="1">
      <c r="A101" s="95" t="s">
        <v>342</v>
      </c>
      <c r="B101" s="28"/>
      <c r="C101" s="17"/>
      <c r="D101" s="17"/>
      <c r="E101" s="17"/>
      <c r="F101" s="17"/>
      <c r="G101" s="134"/>
      <c r="H101" s="135"/>
      <c r="I101" s="135"/>
      <c r="J101" s="135"/>
      <c r="K101" s="136"/>
      <c r="L101" s="136"/>
    </row>
    <row r="102" spans="1:12" ht="33" customHeight="1" hidden="1">
      <c r="A102" s="95" t="s">
        <v>343</v>
      </c>
      <c r="B102" s="28"/>
      <c r="C102" s="17"/>
      <c r="D102" s="17"/>
      <c r="E102" s="17"/>
      <c r="F102" s="17"/>
      <c r="G102" s="134"/>
      <c r="H102" s="135"/>
      <c r="I102" s="135"/>
      <c r="J102" s="135"/>
      <c r="K102" s="136"/>
      <c r="L102" s="136"/>
    </row>
    <row r="103" spans="1:12" ht="24.75" customHeight="1" hidden="1">
      <c r="A103" s="95" t="s">
        <v>342</v>
      </c>
      <c r="B103" s="28"/>
      <c r="C103" s="15"/>
      <c r="D103" s="15"/>
      <c r="E103" s="15"/>
      <c r="F103" s="15"/>
      <c r="G103" s="132">
        <f>SUM(G104:G107)</f>
        <v>0</v>
      </c>
      <c r="H103" s="135"/>
      <c r="I103" s="135"/>
      <c r="J103" s="135"/>
      <c r="K103" s="136"/>
      <c r="L103" s="136"/>
    </row>
    <row r="104" spans="1:12" ht="24.75" customHeight="1" hidden="1">
      <c r="A104" s="95" t="s">
        <v>343</v>
      </c>
      <c r="B104" s="28"/>
      <c r="C104" s="17"/>
      <c r="D104" s="17"/>
      <c r="E104" s="17"/>
      <c r="F104" s="17"/>
      <c r="G104" s="134"/>
      <c r="H104" s="135"/>
      <c r="I104" s="135"/>
      <c r="J104" s="135"/>
      <c r="K104" s="136"/>
      <c r="L104" s="136"/>
    </row>
    <row r="105" spans="1:12" ht="41.25" customHeight="1" hidden="1">
      <c r="A105" s="95" t="s">
        <v>342</v>
      </c>
      <c r="B105" s="28"/>
      <c r="C105" s="17"/>
      <c r="D105" s="17"/>
      <c r="E105" s="17"/>
      <c r="F105" s="17"/>
      <c r="G105" s="134"/>
      <c r="H105" s="135"/>
      <c r="I105" s="135"/>
      <c r="J105" s="135"/>
      <c r="K105" s="136"/>
      <c r="L105" s="136"/>
    </row>
    <row r="106" spans="1:12" ht="30" customHeight="1" hidden="1">
      <c r="A106" s="95" t="s">
        <v>343</v>
      </c>
      <c r="B106" s="28"/>
      <c r="C106" s="17"/>
      <c r="D106" s="17"/>
      <c r="E106" s="17"/>
      <c r="F106" s="17"/>
      <c r="G106" s="134"/>
      <c r="H106" s="135"/>
      <c r="I106" s="135"/>
      <c r="J106" s="135"/>
      <c r="K106" s="136"/>
      <c r="L106" s="136"/>
    </row>
    <row r="107" spans="1:12" ht="39" customHeight="1" hidden="1">
      <c r="A107" s="95" t="s">
        <v>342</v>
      </c>
      <c r="B107" s="28"/>
      <c r="C107" s="17"/>
      <c r="D107" s="17"/>
      <c r="E107" s="17"/>
      <c r="F107" s="17"/>
      <c r="G107" s="134"/>
      <c r="H107" s="135"/>
      <c r="I107" s="135"/>
      <c r="J107" s="135"/>
      <c r="K107" s="136"/>
      <c r="L107" s="136"/>
    </row>
    <row r="108" spans="1:12" ht="18.75" customHeight="1" hidden="1">
      <c r="A108" s="95" t="s">
        <v>343</v>
      </c>
      <c r="B108" s="28"/>
      <c r="C108" s="15"/>
      <c r="D108" s="15"/>
      <c r="E108" s="15"/>
      <c r="F108" s="15"/>
      <c r="G108" s="132">
        <f>SUM(G109:G110)</f>
        <v>0</v>
      </c>
      <c r="H108" s="135"/>
      <c r="I108" s="135"/>
      <c r="J108" s="135"/>
      <c r="K108" s="136"/>
      <c r="L108" s="136"/>
    </row>
    <row r="109" spans="1:12" ht="30.75" customHeight="1" hidden="1">
      <c r="A109" s="95" t="s">
        <v>342</v>
      </c>
      <c r="B109" s="28"/>
      <c r="C109" s="17"/>
      <c r="D109" s="17"/>
      <c r="E109" s="17"/>
      <c r="F109" s="17"/>
      <c r="G109" s="134"/>
      <c r="H109" s="135"/>
      <c r="I109" s="135"/>
      <c r="J109" s="135"/>
      <c r="K109" s="136"/>
      <c r="L109" s="136"/>
    </row>
    <row r="110" spans="1:12" ht="30.75" customHeight="1" hidden="1">
      <c r="A110" s="95" t="s">
        <v>343</v>
      </c>
      <c r="B110" s="28"/>
      <c r="C110" s="17"/>
      <c r="D110" s="17"/>
      <c r="E110" s="17"/>
      <c r="F110" s="17"/>
      <c r="G110" s="134"/>
      <c r="H110" s="135"/>
      <c r="I110" s="135"/>
      <c r="J110" s="135"/>
      <c r="K110" s="136"/>
      <c r="L110" s="136"/>
    </row>
    <row r="111" spans="1:12" ht="20.25" customHeight="1" hidden="1">
      <c r="A111" s="95" t="s">
        <v>342</v>
      </c>
      <c r="B111" s="28"/>
      <c r="C111" s="15"/>
      <c r="D111" s="15"/>
      <c r="E111" s="15"/>
      <c r="F111" s="15"/>
      <c r="G111" s="132">
        <f>SUM(G112:G114)</f>
        <v>0</v>
      </c>
      <c r="H111" s="135"/>
      <c r="I111" s="135"/>
      <c r="J111" s="135"/>
      <c r="K111" s="136"/>
      <c r="L111" s="136"/>
    </row>
    <row r="112" spans="1:12" ht="34.5" customHeight="1" hidden="1">
      <c r="A112" s="95" t="s">
        <v>343</v>
      </c>
      <c r="B112" s="28"/>
      <c r="C112" s="6"/>
      <c r="D112" s="17"/>
      <c r="E112" s="17"/>
      <c r="F112" s="17"/>
      <c r="G112" s="134"/>
      <c r="H112" s="135"/>
      <c r="I112" s="135"/>
      <c r="J112" s="135"/>
      <c r="K112" s="136"/>
      <c r="L112" s="136"/>
    </row>
    <row r="113" spans="1:12" ht="27" customHeight="1" hidden="1">
      <c r="A113" s="95" t="s">
        <v>342</v>
      </c>
      <c r="B113" s="28"/>
      <c r="C113" s="17"/>
      <c r="D113" s="17"/>
      <c r="E113" s="17"/>
      <c r="F113" s="17"/>
      <c r="G113" s="134"/>
      <c r="H113" s="135"/>
      <c r="I113" s="135"/>
      <c r="J113" s="135"/>
      <c r="K113" s="136"/>
      <c r="L113" s="136"/>
    </row>
    <row r="114" spans="1:12" ht="24" customHeight="1" hidden="1">
      <c r="A114" s="95" t="s">
        <v>343</v>
      </c>
      <c r="B114" s="28"/>
      <c r="C114" s="17"/>
      <c r="D114" s="17"/>
      <c r="E114" s="17"/>
      <c r="F114" s="17"/>
      <c r="G114" s="134"/>
      <c r="H114" s="135"/>
      <c r="I114" s="135"/>
      <c r="J114" s="135"/>
      <c r="K114" s="136"/>
      <c r="L114" s="136"/>
    </row>
    <row r="115" spans="1:12" ht="63" customHeight="1" hidden="1">
      <c r="A115" s="95" t="s">
        <v>342</v>
      </c>
      <c r="B115" s="28"/>
      <c r="C115" s="15"/>
      <c r="D115" s="15"/>
      <c r="E115" s="15"/>
      <c r="F115" s="15"/>
      <c r="G115" s="132">
        <f>SUM(G116+G120+G125+G128)</f>
        <v>0</v>
      </c>
      <c r="H115" s="135"/>
      <c r="I115" s="135"/>
      <c r="J115" s="135"/>
      <c r="K115" s="136"/>
      <c r="L115" s="136"/>
    </row>
    <row r="116" spans="1:12" ht="56.25" customHeight="1" hidden="1">
      <c r="A116" s="95" t="s">
        <v>343</v>
      </c>
      <c r="B116" s="28"/>
      <c r="C116" s="15"/>
      <c r="D116" s="15"/>
      <c r="E116" s="15"/>
      <c r="F116" s="15"/>
      <c r="G116" s="132">
        <f>SUM(G117)</f>
        <v>0</v>
      </c>
      <c r="H116" s="135"/>
      <c r="I116" s="135"/>
      <c r="J116" s="135"/>
      <c r="K116" s="136"/>
      <c r="L116" s="136"/>
    </row>
    <row r="117" spans="1:12" ht="34.5" customHeight="1" hidden="1">
      <c r="A117" s="95" t="s">
        <v>342</v>
      </c>
      <c r="B117" s="28"/>
      <c r="C117" s="15"/>
      <c r="D117" s="15"/>
      <c r="E117" s="15"/>
      <c r="F117" s="15"/>
      <c r="G117" s="132">
        <f>SUM(G118:G119)</f>
        <v>0</v>
      </c>
      <c r="H117" s="135"/>
      <c r="I117" s="135"/>
      <c r="J117" s="135"/>
      <c r="K117" s="136"/>
      <c r="L117" s="136"/>
    </row>
    <row r="118" spans="1:12" ht="27.75" customHeight="1" hidden="1">
      <c r="A118" s="95" t="s">
        <v>343</v>
      </c>
      <c r="B118" s="28"/>
      <c r="C118" s="17"/>
      <c r="D118" s="17"/>
      <c r="E118" s="17"/>
      <c r="F118" s="17"/>
      <c r="G118" s="134"/>
      <c r="H118" s="135"/>
      <c r="I118" s="135"/>
      <c r="J118" s="135"/>
      <c r="K118" s="136"/>
      <c r="L118" s="136"/>
    </row>
    <row r="119" spans="1:12" ht="27.75" customHeight="1" hidden="1">
      <c r="A119" s="95" t="s">
        <v>342</v>
      </c>
      <c r="B119" s="28"/>
      <c r="C119" s="17"/>
      <c r="D119" s="17"/>
      <c r="E119" s="17"/>
      <c r="F119" s="17"/>
      <c r="G119" s="134"/>
      <c r="H119" s="135"/>
      <c r="I119" s="135"/>
      <c r="J119" s="135"/>
      <c r="K119" s="136"/>
      <c r="L119" s="136"/>
    </row>
    <row r="120" spans="1:12" ht="31.5" customHeight="1" hidden="1">
      <c r="A120" s="95" t="s">
        <v>343</v>
      </c>
      <c r="B120" s="28"/>
      <c r="C120" s="15"/>
      <c r="D120" s="15"/>
      <c r="E120" s="15"/>
      <c r="F120" s="15"/>
      <c r="G120" s="132">
        <f>SUM(G121:G124)</f>
        <v>0</v>
      </c>
      <c r="H120" s="135"/>
      <c r="I120" s="135"/>
      <c r="J120" s="135"/>
      <c r="K120" s="136"/>
      <c r="L120" s="136"/>
    </row>
    <row r="121" spans="1:12" ht="27" customHeight="1" hidden="1">
      <c r="A121" s="95" t="s">
        <v>342</v>
      </c>
      <c r="B121" s="28"/>
      <c r="C121" s="17"/>
      <c r="D121" s="17"/>
      <c r="E121" s="17"/>
      <c r="F121" s="17"/>
      <c r="G121" s="134"/>
      <c r="H121" s="135"/>
      <c r="I121" s="135"/>
      <c r="J121" s="135"/>
      <c r="K121" s="136"/>
      <c r="L121" s="136"/>
    </row>
    <row r="122" spans="1:12" ht="30.75" customHeight="1" hidden="1">
      <c r="A122" s="95" t="s">
        <v>343</v>
      </c>
      <c r="B122" s="28"/>
      <c r="C122" s="17"/>
      <c r="D122" s="17"/>
      <c r="E122" s="17"/>
      <c r="F122" s="17"/>
      <c r="G122" s="134"/>
      <c r="H122" s="135"/>
      <c r="I122" s="135"/>
      <c r="J122" s="135"/>
      <c r="K122" s="136"/>
      <c r="L122" s="136"/>
    </row>
    <row r="123" spans="1:12" ht="39.75" customHeight="1" hidden="1">
      <c r="A123" s="95" t="s">
        <v>342</v>
      </c>
      <c r="B123" s="28"/>
      <c r="C123" s="17"/>
      <c r="D123" s="17"/>
      <c r="E123" s="17"/>
      <c r="F123" s="17"/>
      <c r="G123" s="134"/>
      <c r="H123" s="135"/>
      <c r="I123" s="135"/>
      <c r="J123" s="135"/>
      <c r="K123" s="136"/>
      <c r="L123" s="136"/>
    </row>
    <row r="124" spans="1:12" ht="31.5" customHeight="1" hidden="1">
      <c r="A124" s="95" t="s">
        <v>343</v>
      </c>
      <c r="B124" s="28"/>
      <c r="C124" s="17"/>
      <c r="D124" s="17"/>
      <c r="E124" s="17"/>
      <c r="F124" s="17"/>
      <c r="G124" s="134"/>
      <c r="H124" s="135"/>
      <c r="I124" s="135"/>
      <c r="J124" s="135"/>
      <c r="K124" s="136"/>
      <c r="L124" s="136"/>
    </row>
    <row r="125" spans="1:12" ht="19.5" customHeight="1" hidden="1">
      <c r="A125" s="95" t="s">
        <v>342</v>
      </c>
      <c r="B125" s="28"/>
      <c r="C125" s="15"/>
      <c r="D125" s="15"/>
      <c r="E125" s="15"/>
      <c r="F125" s="15"/>
      <c r="G125" s="132">
        <f>SUM(G126:G127)</f>
        <v>0</v>
      </c>
      <c r="H125" s="135"/>
      <c r="I125" s="135"/>
      <c r="J125" s="135"/>
      <c r="K125" s="136"/>
      <c r="L125" s="136"/>
    </row>
    <row r="126" spans="1:12" ht="36.75" customHeight="1" hidden="1">
      <c r="A126" s="95" t="s">
        <v>343</v>
      </c>
      <c r="B126" s="28"/>
      <c r="C126" s="17"/>
      <c r="D126" s="17"/>
      <c r="E126" s="17"/>
      <c r="F126" s="17"/>
      <c r="G126" s="134"/>
      <c r="H126" s="135"/>
      <c r="I126" s="135"/>
      <c r="J126" s="135"/>
      <c r="K126" s="136"/>
      <c r="L126" s="136"/>
    </row>
    <row r="127" spans="1:12" ht="31.5" customHeight="1" hidden="1">
      <c r="A127" s="95" t="s">
        <v>342</v>
      </c>
      <c r="B127" s="28"/>
      <c r="C127" s="17"/>
      <c r="D127" s="17"/>
      <c r="E127" s="17"/>
      <c r="F127" s="17"/>
      <c r="G127" s="134"/>
      <c r="H127" s="135"/>
      <c r="I127" s="135"/>
      <c r="J127" s="135"/>
      <c r="K127" s="136"/>
      <c r="L127" s="136"/>
    </row>
    <row r="128" spans="1:12" ht="16.5" customHeight="1" hidden="1">
      <c r="A128" s="95" t="s">
        <v>343</v>
      </c>
      <c r="B128" s="28"/>
      <c r="C128" s="15"/>
      <c r="D128" s="15"/>
      <c r="E128" s="15"/>
      <c r="F128" s="15"/>
      <c r="G128" s="132">
        <f>SUM(G129:G131)</f>
        <v>0</v>
      </c>
      <c r="H128" s="135"/>
      <c r="I128" s="135"/>
      <c r="J128" s="135"/>
      <c r="K128" s="136"/>
      <c r="L128" s="136"/>
    </row>
    <row r="129" spans="1:12" ht="30" customHeight="1" hidden="1">
      <c r="A129" s="95" t="s">
        <v>342</v>
      </c>
      <c r="B129" s="28"/>
      <c r="C129" s="6"/>
      <c r="D129" s="17"/>
      <c r="E129" s="17"/>
      <c r="F129" s="17"/>
      <c r="G129" s="134"/>
      <c r="H129" s="135"/>
      <c r="I129" s="135"/>
      <c r="J129" s="135"/>
      <c r="K129" s="136"/>
      <c r="L129" s="136"/>
    </row>
    <row r="130" spans="1:12" ht="25.5" customHeight="1" hidden="1">
      <c r="A130" s="95" t="s">
        <v>343</v>
      </c>
      <c r="B130" s="28"/>
      <c r="C130" s="17"/>
      <c r="D130" s="17"/>
      <c r="E130" s="17"/>
      <c r="F130" s="17"/>
      <c r="G130" s="134"/>
      <c r="H130" s="135"/>
      <c r="I130" s="135"/>
      <c r="J130" s="135"/>
      <c r="K130" s="136"/>
      <c r="L130" s="136"/>
    </row>
    <row r="131" spans="1:12" ht="33" customHeight="1" hidden="1">
      <c r="A131" s="95" t="s">
        <v>342</v>
      </c>
      <c r="B131" s="28"/>
      <c r="C131" s="17"/>
      <c r="D131" s="17"/>
      <c r="E131" s="17"/>
      <c r="F131" s="17"/>
      <c r="G131" s="134"/>
      <c r="H131" s="135"/>
      <c r="I131" s="135"/>
      <c r="J131" s="135"/>
      <c r="K131" s="136"/>
      <c r="L131" s="136"/>
    </row>
    <row r="132" spans="1:12" ht="49.5" customHeight="1" hidden="1">
      <c r="A132" s="95" t="s">
        <v>343</v>
      </c>
      <c r="B132" s="28"/>
      <c r="C132" s="15"/>
      <c r="D132" s="15"/>
      <c r="E132" s="15"/>
      <c r="F132" s="15"/>
      <c r="G132" s="131">
        <f>SUM(G133+G137+G142+G145)</f>
        <v>0</v>
      </c>
      <c r="H132" s="135"/>
      <c r="I132" s="135"/>
      <c r="J132" s="135"/>
      <c r="K132" s="136"/>
      <c r="L132" s="136"/>
    </row>
    <row r="133" spans="1:12" ht="49.5" customHeight="1" hidden="1">
      <c r="A133" s="95" t="s">
        <v>342</v>
      </c>
      <c r="B133" s="28"/>
      <c r="C133" s="15"/>
      <c r="D133" s="15"/>
      <c r="E133" s="15"/>
      <c r="F133" s="15"/>
      <c r="G133" s="132">
        <f>SUM(G134)</f>
        <v>0</v>
      </c>
      <c r="H133" s="135"/>
      <c r="I133" s="135"/>
      <c r="J133" s="135"/>
      <c r="K133" s="136"/>
      <c r="L133" s="136"/>
    </row>
    <row r="134" spans="1:12" ht="49.5" customHeight="1" hidden="1">
      <c r="A134" s="95" t="s">
        <v>343</v>
      </c>
      <c r="B134" s="28"/>
      <c r="C134" s="15"/>
      <c r="D134" s="15"/>
      <c r="E134" s="15"/>
      <c r="F134" s="15"/>
      <c r="G134" s="132">
        <f>SUM(G135:G136)</f>
        <v>0</v>
      </c>
      <c r="H134" s="135"/>
      <c r="I134" s="135"/>
      <c r="J134" s="135"/>
      <c r="K134" s="136"/>
      <c r="L134" s="136"/>
    </row>
    <row r="135" spans="1:12" ht="22.5" customHeight="1" hidden="1">
      <c r="A135" s="95" t="s">
        <v>342</v>
      </c>
      <c r="B135" s="28"/>
      <c r="C135" s="17"/>
      <c r="D135" s="17"/>
      <c r="E135" s="17"/>
      <c r="F135" s="17"/>
      <c r="G135" s="134"/>
      <c r="H135" s="135"/>
      <c r="I135" s="135"/>
      <c r="J135" s="135"/>
      <c r="K135" s="136"/>
      <c r="L135" s="136"/>
    </row>
    <row r="136" spans="1:12" ht="30" customHeight="1" hidden="1">
      <c r="A136" s="95" t="s">
        <v>343</v>
      </c>
      <c r="B136" s="28"/>
      <c r="C136" s="17"/>
      <c r="D136" s="17"/>
      <c r="E136" s="17"/>
      <c r="F136" s="17"/>
      <c r="G136" s="134"/>
      <c r="H136" s="135"/>
      <c r="I136" s="135"/>
      <c r="J136" s="135"/>
      <c r="K136" s="136"/>
      <c r="L136" s="136"/>
    </row>
    <row r="137" spans="1:12" ht="24" customHeight="1" hidden="1">
      <c r="A137" s="95" t="s">
        <v>342</v>
      </c>
      <c r="B137" s="28"/>
      <c r="C137" s="15"/>
      <c r="D137" s="15"/>
      <c r="E137" s="15"/>
      <c r="F137" s="15"/>
      <c r="G137" s="132">
        <f>SUM(G138:G141)</f>
        <v>0</v>
      </c>
      <c r="H137" s="135"/>
      <c r="I137" s="135"/>
      <c r="J137" s="135"/>
      <c r="K137" s="136"/>
      <c r="L137" s="136"/>
    </row>
    <row r="138" spans="1:12" ht="16.5" customHeight="1" hidden="1">
      <c r="A138" s="95" t="s">
        <v>343</v>
      </c>
      <c r="B138" s="28"/>
      <c r="C138" s="17"/>
      <c r="D138" s="17"/>
      <c r="E138" s="17"/>
      <c r="F138" s="17"/>
      <c r="G138" s="134"/>
      <c r="H138" s="135"/>
      <c r="I138" s="135"/>
      <c r="J138" s="135"/>
      <c r="K138" s="136"/>
      <c r="L138" s="136"/>
    </row>
    <row r="139" spans="1:12" ht="33.75" customHeight="1" hidden="1">
      <c r="A139" s="95" t="s">
        <v>342</v>
      </c>
      <c r="B139" s="28"/>
      <c r="C139" s="17"/>
      <c r="D139" s="17"/>
      <c r="E139" s="17"/>
      <c r="F139" s="17"/>
      <c r="G139" s="134"/>
      <c r="H139" s="135"/>
      <c r="I139" s="135"/>
      <c r="J139" s="135"/>
      <c r="K139" s="136"/>
      <c r="L139" s="136"/>
    </row>
    <row r="140" spans="1:12" ht="39" customHeight="1" hidden="1">
      <c r="A140" s="95" t="s">
        <v>343</v>
      </c>
      <c r="B140" s="28"/>
      <c r="C140" s="17"/>
      <c r="D140" s="17"/>
      <c r="E140" s="17"/>
      <c r="F140" s="17"/>
      <c r="G140" s="134"/>
      <c r="H140" s="135"/>
      <c r="I140" s="135"/>
      <c r="J140" s="135"/>
      <c r="K140" s="136"/>
      <c r="L140" s="136"/>
    </row>
    <row r="141" spans="1:12" ht="35.25" customHeight="1" hidden="1">
      <c r="A141" s="95" t="s">
        <v>342</v>
      </c>
      <c r="B141" s="28"/>
      <c r="C141" s="17"/>
      <c r="D141" s="17"/>
      <c r="E141" s="17"/>
      <c r="F141" s="17"/>
      <c r="G141" s="134"/>
      <c r="H141" s="135"/>
      <c r="I141" s="135"/>
      <c r="J141" s="135"/>
      <c r="K141" s="136"/>
      <c r="L141" s="136"/>
    </row>
    <row r="142" spans="1:12" ht="21.75" customHeight="1" hidden="1">
      <c r="A142" s="95" t="s">
        <v>343</v>
      </c>
      <c r="B142" s="28"/>
      <c r="C142" s="15"/>
      <c r="D142" s="15"/>
      <c r="E142" s="15"/>
      <c r="F142" s="15"/>
      <c r="G142" s="132">
        <f>SUM(G143:G144)</f>
        <v>0</v>
      </c>
      <c r="H142" s="135"/>
      <c r="I142" s="135"/>
      <c r="J142" s="135"/>
      <c r="K142" s="136"/>
      <c r="L142" s="136"/>
    </row>
    <row r="143" spans="1:12" ht="38.25" customHeight="1" hidden="1">
      <c r="A143" s="95" t="s">
        <v>342</v>
      </c>
      <c r="B143" s="28"/>
      <c r="C143" s="17"/>
      <c r="D143" s="17"/>
      <c r="E143" s="17"/>
      <c r="F143" s="17"/>
      <c r="G143" s="134"/>
      <c r="H143" s="135"/>
      <c r="I143" s="135"/>
      <c r="J143" s="135"/>
      <c r="K143" s="136"/>
      <c r="L143" s="136"/>
    </row>
    <row r="144" spans="1:12" ht="36" customHeight="1" hidden="1">
      <c r="A144" s="95" t="s">
        <v>343</v>
      </c>
      <c r="B144" s="28"/>
      <c r="C144" s="17"/>
      <c r="D144" s="17"/>
      <c r="E144" s="17"/>
      <c r="F144" s="17"/>
      <c r="G144" s="134"/>
      <c r="H144" s="135"/>
      <c r="I144" s="135"/>
      <c r="J144" s="135"/>
      <c r="K144" s="136"/>
      <c r="L144" s="136"/>
    </row>
    <row r="145" spans="1:12" ht="27" customHeight="1" hidden="1">
      <c r="A145" s="95" t="s">
        <v>342</v>
      </c>
      <c r="B145" s="28"/>
      <c r="C145" s="15"/>
      <c r="D145" s="15"/>
      <c r="E145" s="15"/>
      <c r="F145" s="15"/>
      <c r="G145" s="132">
        <f>SUM(G146:G148)</f>
        <v>0</v>
      </c>
      <c r="H145" s="135"/>
      <c r="I145" s="135"/>
      <c r="J145" s="135"/>
      <c r="K145" s="136"/>
      <c r="L145" s="136"/>
    </row>
    <row r="146" spans="1:12" ht="29.25" customHeight="1" hidden="1">
      <c r="A146" s="95" t="s">
        <v>343</v>
      </c>
      <c r="B146" s="28"/>
      <c r="C146" s="6"/>
      <c r="D146" s="17"/>
      <c r="E146" s="17"/>
      <c r="F146" s="17"/>
      <c r="G146" s="134"/>
      <c r="H146" s="135"/>
      <c r="I146" s="135"/>
      <c r="J146" s="135"/>
      <c r="K146" s="136"/>
      <c r="L146" s="136"/>
    </row>
    <row r="147" spans="1:12" ht="21.75" customHeight="1" hidden="1">
      <c r="A147" s="95" t="s">
        <v>342</v>
      </c>
      <c r="B147" s="28"/>
      <c r="C147" s="17"/>
      <c r="D147" s="17"/>
      <c r="E147" s="17"/>
      <c r="F147" s="17"/>
      <c r="G147" s="134"/>
      <c r="H147" s="135"/>
      <c r="I147" s="135"/>
      <c r="J147" s="135"/>
      <c r="K147" s="136"/>
      <c r="L147" s="136"/>
    </row>
    <row r="148" spans="1:12" ht="0.75" customHeight="1" hidden="1">
      <c r="A148" s="95" t="s">
        <v>343</v>
      </c>
      <c r="B148" s="28"/>
      <c r="C148" s="17"/>
      <c r="D148" s="17"/>
      <c r="E148" s="17"/>
      <c r="F148" s="17"/>
      <c r="G148" s="134"/>
      <c r="H148" s="135"/>
      <c r="I148" s="135"/>
      <c r="J148" s="135"/>
      <c r="K148" s="136"/>
      <c r="L148" s="136"/>
    </row>
    <row r="149" spans="1:12" ht="6" customHeight="1" hidden="1">
      <c r="A149" s="95" t="s">
        <v>342</v>
      </c>
      <c r="B149" s="28"/>
      <c r="C149" s="17"/>
      <c r="D149" s="17"/>
      <c r="E149" s="17"/>
      <c r="F149" s="17"/>
      <c r="G149" s="134"/>
      <c r="H149" s="135"/>
      <c r="I149" s="135"/>
      <c r="J149" s="135"/>
      <c r="K149" s="136"/>
      <c r="L149" s="136"/>
    </row>
    <row r="150" spans="1:12" ht="18.75" customHeight="1">
      <c r="A150" s="95" t="s">
        <v>343</v>
      </c>
      <c r="B150" s="28" t="s">
        <v>298</v>
      </c>
      <c r="C150" s="17" t="s">
        <v>181</v>
      </c>
      <c r="D150" s="17" t="s">
        <v>199</v>
      </c>
      <c r="E150" s="17" t="s">
        <v>346</v>
      </c>
      <c r="F150" s="17"/>
      <c r="G150" s="134">
        <f aca="true" t="shared" si="14" ref="G150:L150">G151</f>
        <v>136.9</v>
      </c>
      <c r="H150" s="134">
        <f t="shared" si="14"/>
        <v>0</v>
      </c>
      <c r="I150" s="134">
        <f t="shared" si="14"/>
        <v>0</v>
      </c>
      <c r="J150" s="134">
        <f t="shared" si="14"/>
        <v>0</v>
      </c>
      <c r="K150" s="134">
        <f t="shared" si="14"/>
        <v>137.3</v>
      </c>
      <c r="L150" s="134">
        <f t="shared" si="14"/>
        <v>137.3</v>
      </c>
    </row>
    <row r="151" spans="1:12" ht="24" customHeight="1">
      <c r="A151" s="30" t="s">
        <v>314</v>
      </c>
      <c r="B151" s="28" t="s">
        <v>298</v>
      </c>
      <c r="C151" s="17" t="s">
        <v>181</v>
      </c>
      <c r="D151" s="17" t="s">
        <v>199</v>
      </c>
      <c r="E151" s="17" t="s">
        <v>347</v>
      </c>
      <c r="F151" s="17"/>
      <c r="G151" s="134">
        <f aca="true" t="shared" si="15" ref="G151:L151">G152+G153</f>
        <v>136.9</v>
      </c>
      <c r="H151" s="134">
        <f t="shared" si="15"/>
        <v>0</v>
      </c>
      <c r="I151" s="134">
        <f t="shared" si="15"/>
        <v>0</v>
      </c>
      <c r="J151" s="134">
        <f t="shared" si="15"/>
        <v>0</v>
      </c>
      <c r="K151" s="134">
        <f t="shared" si="15"/>
        <v>137.3</v>
      </c>
      <c r="L151" s="134">
        <f t="shared" si="15"/>
        <v>137.3</v>
      </c>
    </row>
    <row r="152" spans="1:12" ht="51">
      <c r="A152" s="31" t="s">
        <v>580</v>
      </c>
      <c r="B152" s="28" t="s">
        <v>298</v>
      </c>
      <c r="C152" s="17" t="s">
        <v>181</v>
      </c>
      <c r="D152" s="17" t="s">
        <v>199</v>
      </c>
      <c r="E152" s="17" t="s">
        <v>347</v>
      </c>
      <c r="F152" s="17" t="s">
        <v>125</v>
      </c>
      <c r="G152" s="134">
        <v>136.9</v>
      </c>
      <c r="H152" s="134">
        <f>SUM(H153+H157+H162+H165)</f>
        <v>0</v>
      </c>
      <c r="I152" s="134">
        <f>SUM(I153+I157+I162+I165)</f>
        <v>0</v>
      </c>
      <c r="J152" s="134">
        <f>SUM(J153+J157+J162+J165)</f>
        <v>0</v>
      </c>
      <c r="K152" s="134">
        <v>137.3</v>
      </c>
      <c r="L152" s="134">
        <v>137.3</v>
      </c>
    </row>
    <row r="153" spans="1:12" ht="27" customHeight="1" hidden="1">
      <c r="A153" s="42" t="s">
        <v>335</v>
      </c>
      <c r="B153" s="28" t="s">
        <v>298</v>
      </c>
      <c r="C153" s="17" t="s">
        <v>181</v>
      </c>
      <c r="D153" s="17" t="s">
        <v>199</v>
      </c>
      <c r="E153" s="17" t="s">
        <v>347</v>
      </c>
      <c r="F153" s="17" t="s">
        <v>268</v>
      </c>
      <c r="G153" s="134"/>
      <c r="H153" s="134">
        <f>SUM(H154)</f>
        <v>0</v>
      </c>
      <c r="I153" s="134">
        <f>SUM(I154)</f>
        <v>0</v>
      </c>
      <c r="J153" s="134">
        <f>SUM(J154)</f>
        <v>0</v>
      </c>
      <c r="K153" s="134"/>
      <c r="L153" s="134"/>
    </row>
    <row r="154" spans="1:12" ht="15.75">
      <c r="A154" s="57" t="s">
        <v>121</v>
      </c>
      <c r="B154" s="55" t="s">
        <v>298</v>
      </c>
      <c r="C154" s="16" t="s">
        <v>181</v>
      </c>
      <c r="D154" s="16" t="s">
        <v>192</v>
      </c>
      <c r="E154" s="16"/>
      <c r="F154" s="16"/>
      <c r="G154" s="134">
        <f>G155</f>
        <v>1</v>
      </c>
      <c r="H154" s="134">
        <f aca="true" t="shared" si="16" ref="H154:L157">H155</f>
        <v>0</v>
      </c>
      <c r="I154" s="134">
        <f t="shared" si="16"/>
        <v>0</v>
      </c>
      <c r="J154" s="134">
        <f t="shared" si="16"/>
        <v>0</v>
      </c>
      <c r="K154" s="134">
        <f t="shared" si="16"/>
        <v>1</v>
      </c>
      <c r="L154" s="134">
        <f t="shared" si="16"/>
        <v>1</v>
      </c>
    </row>
    <row r="155" spans="1:12" ht="15.75">
      <c r="A155" s="95" t="s">
        <v>342</v>
      </c>
      <c r="B155" s="28" t="s">
        <v>298</v>
      </c>
      <c r="C155" s="6" t="s">
        <v>181</v>
      </c>
      <c r="D155" s="6" t="s">
        <v>192</v>
      </c>
      <c r="E155" s="17" t="s">
        <v>345</v>
      </c>
      <c r="F155" s="6"/>
      <c r="G155" s="134">
        <f>G156</f>
        <v>1</v>
      </c>
      <c r="H155" s="134">
        <f t="shared" si="16"/>
        <v>0</v>
      </c>
      <c r="I155" s="134">
        <f t="shared" si="16"/>
        <v>0</v>
      </c>
      <c r="J155" s="134">
        <f t="shared" si="16"/>
        <v>0</v>
      </c>
      <c r="K155" s="134">
        <f t="shared" si="16"/>
        <v>1</v>
      </c>
      <c r="L155" s="134">
        <f t="shared" si="16"/>
        <v>1</v>
      </c>
    </row>
    <row r="156" spans="1:12" ht="15.75">
      <c r="A156" s="95" t="s">
        <v>343</v>
      </c>
      <c r="B156" s="28" t="s">
        <v>298</v>
      </c>
      <c r="C156" s="6" t="s">
        <v>181</v>
      </c>
      <c r="D156" s="6" t="s">
        <v>192</v>
      </c>
      <c r="E156" s="17" t="s">
        <v>346</v>
      </c>
      <c r="F156" s="6"/>
      <c r="G156" s="134">
        <f>G157</f>
        <v>1</v>
      </c>
      <c r="H156" s="134">
        <f t="shared" si="16"/>
        <v>0</v>
      </c>
      <c r="I156" s="134">
        <f t="shared" si="16"/>
        <v>0</v>
      </c>
      <c r="J156" s="134">
        <f t="shared" si="16"/>
        <v>0</v>
      </c>
      <c r="K156" s="134">
        <f t="shared" si="16"/>
        <v>1</v>
      </c>
      <c r="L156" s="134">
        <f t="shared" si="16"/>
        <v>1</v>
      </c>
    </row>
    <row r="157" spans="1:12" ht="25.5">
      <c r="A157" s="31" t="s">
        <v>349</v>
      </c>
      <c r="B157" s="28" t="s">
        <v>298</v>
      </c>
      <c r="C157" s="17" t="s">
        <v>181</v>
      </c>
      <c r="D157" s="17" t="s">
        <v>192</v>
      </c>
      <c r="E157" s="17" t="s">
        <v>348</v>
      </c>
      <c r="F157" s="17"/>
      <c r="G157" s="134">
        <f>G158</f>
        <v>1</v>
      </c>
      <c r="H157" s="134">
        <f t="shared" si="16"/>
        <v>0</v>
      </c>
      <c r="I157" s="134">
        <f t="shared" si="16"/>
        <v>0</v>
      </c>
      <c r="J157" s="134">
        <f t="shared" si="16"/>
        <v>0</v>
      </c>
      <c r="K157" s="134">
        <f t="shared" si="16"/>
        <v>1</v>
      </c>
      <c r="L157" s="134">
        <f t="shared" si="16"/>
        <v>1</v>
      </c>
    </row>
    <row r="158" spans="1:12" ht="25.5">
      <c r="A158" s="42" t="s">
        <v>335</v>
      </c>
      <c r="B158" s="28" t="s">
        <v>298</v>
      </c>
      <c r="C158" s="17" t="s">
        <v>181</v>
      </c>
      <c r="D158" s="17" t="s">
        <v>192</v>
      </c>
      <c r="E158" s="17" t="s">
        <v>348</v>
      </c>
      <c r="F158" s="17" t="s">
        <v>268</v>
      </c>
      <c r="G158" s="134">
        <v>1</v>
      </c>
      <c r="H158" s="134">
        <f>H159+H160+H161</f>
        <v>0</v>
      </c>
      <c r="I158" s="134">
        <f>I159+I160+I161</f>
        <v>0</v>
      </c>
      <c r="J158" s="134">
        <f>J159+J160+J161</f>
        <v>0</v>
      </c>
      <c r="K158" s="134">
        <v>1</v>
      </c>
      <c r="L158" s="134">
        <v>1</v>
      </c>
    </row>
    <row r="159" spans="1:12" ht="15.75" customHeight="1">
      <c r="A159" s="56" t="s">
        <v>202</v>
      </c>
      <c r="B159" s="55" t="s">
        <v>298</v>
      </c>
      <c r="C159" s="15" t="s">
        <v>199</v>
      </c>
      <c r="D159" s="15"/>
      <c r="E159" s="15"/>
      <c r="F159" s="15"/>
      <c r="G159" s="134">
        <f aca="true" t="shared" si="17" ref="G159:L159">G160+G165</f>
        <v>12</v>
      </c>
      <c r="H159" s="134">
        <f t="shared" si="17"/>
        <v>0</v>
      </c>
      <c r="I159" s="134">
        <f t="shared" si="17"/>
        <v>0</v>
      </c>
      <c r="J159" s="134">
        <f t="shared" si="17"/>
        <v>0</v>
      </c>
      <c r="K159" s="134">
        <f t="shared" si="17"/>
        <v>12</v>
      </c>
      <c r="L159" s="134">
        <f t="shared" si="17"/>
        <v>12</v>
      </c>
    </row>
    <row r="160" spans="1:12" ht="42.75" customHeight="1">
      <c r="A160" s="56" t="s">
        <v>94</v>
      </c>
      <c r="B160" s="55" t="s">
        <v>298</v>
      </c>
      <c r="C160" s="15" t="s">
        <v>199</v>
      </c>
      <c r="D160" s="15" t="s">
        <v>258</v>
      </c>
      <c r="E160" s="15"/>
      <c r="F160" s="15"/>
      <c r="G160" s="134">
        <f>G161</f>
        <v>7</v>
      </c>
      <c r="H160" s="134">
        <f aca="true" t="shared" si="18" ref="H160:L163">H161</f>
        <v>0</v>
      </c>
      <c r="I160" s="134">
        <f t="shared" si="18"/>
        <v>0</v>
      </c>
      <c r="J160" s="134">
        <f t="shared" si="18"/>
        <v>0</v>
      </c>
      <c r="K160" s="134">
        <f t="shared" si="18"/>
        <v>7</v>
      </c>
      <c r="L160" s="134">
        <f t="shared" si="18"/>
        <v>7</v>
      </c>
    </row>
    <row r="161" spans="1:12" ht="18.75" customHeight="1">
      <c r="A161" s="95" t="s">
        <v>342</v>
      </c>
      <c r="B161" s="28" t="s">
        <v>298</v>
      </c>
      <c r="C161" s="17" t="s">
        <v>199</v>
      </c>
      <c r="D161" s="17" t="s">
        <v>258</v>
      </c>
      <c r="E161" s="17" t="s">
        <v>345</v>
      </c>
      <c r="F161" s="17"/>
      <c r="G161" s="134">
        <f>G162</f>
        <v>7</v>
      </c>
      <c r="H161" s="134">
        <f t="shared" si="18"/>
        <v>0</v>
      </c>
      <c r="I161" s="134">
        <f t="shared" si="18"/>
        <v>0</v>
      </c>
      <c r="J161" s="134">
        <f t="shared" si="18"/>
        <v>0</v>
      </c>
      <c r="K161" s="134">
        <f t="shared" si="18"/>
        <v>7</v>
      </c>
      <c r="L161" s="134">
        <f t="shared" si="18"/>
        <v>7</v>
      </c>
    </row>
    <row r="162" spans="1:12" ht="15.75">
      <c r="A162" s="95" t="s">
        <v>343</v>
      </c>
      <c r="B162" s="28" t="s">
        <v>298</v>
      </c>
      <c r="C162" s="17" t="s">
        <v>199</v>
      </c>
      <c r="D162" s="17" t="s">
        <v>258</v>
      </c>
      <c r="E162" s="17" t="s">
        <v>346</v>
      </c>
      <c r="F162" s="17"/>
      <c r="G162" s="132">
        <f>G163</f>
        <v>7</v>
      </c>
      <c r="H162" s="132">
        <f t="shared" si="18"/>
        <v>0</v>
      </c>
      <c r="I162" s="132">
        <f t="shared" si="18"/>
        <v>0</v>
      </c>
      <c r="J162" s="132">
        <f t="shared" si="18"/>
        <v>0</v>
      </c>
      <c r="K162" s="132">
        <f t="shared" si="18"/>
        <v>7</v>
      </c>
      <c r="L162" s="132">
        <f t="shared" si="18"/>
        <v>7</v>
      </c>
    </row>
    <row r="163" spans="1:12" ht="27.75" customHeight="1">
      <c r="A163" s="230" t="s">
        <v>69</v>
      </c>
      <c r="B163" s="28" t="s">
        <v>298</v>
      </c>
      <c r="C163" s="17" t="s">
        <v>199</v>
      </c>
      <c r="D163" s="17" t="s">
        <v>258</v>
      </c>
      <c r="E163" s="17" t="s">
        <v>351</v>
      </c>
      <c r="F163" s="17"/>
      <c r="G163" s="134">
        <f>G164</f>
        <v>7</v>
      </c>
      <c r="H163" s="134">
        <f t="shared" si="18"/>
        <v>0</v>
      </c>
      <c r="I163" s="134">
        <f t="shared" si="18"/>
        <v>0</v>
      </c>
      <c r="J163" s="134">
        <f t="shared" si="18"/>
        <v>0</v>
      </c>
      <c r="K163" s="134">
        <f t="shared" si="18"/>
        <v>7</v>
      </c>
      <c r="L163" s="134">
        <f t="shared" si="18"/>
        <v>7</v>
      </c>
    </row>
    <row r="164" spans="1:12" ht="25.5">
      <c r="A164" s="231" t="s">
        <v>335</v>
      </c>
      <c r="B164" s="28" t="s">
        <v>298</v>
      </c>
      <c r="C164" s="17" t="s">
        <v>199</v>
      </c>
      <c r="D164" s="17" t="s">
        <v>258</v>
      </c>
      <c r="E164" s="17" t="s">
        <v>351</v>
      </c>
      <c r="F164" s="17" t="s">
        <v>268</v>
      </c>
      <c r="G164" s="134">
        <v>7</v>
      </c>
      <c r="H164" s="135"/>
      <c r="I164" s="135"/>
      <c r="J164" s="135"/>
      <c r="K164" s="136">
        <v>7</v>
      </c>
      <c r="L164" s="136">
        <v>7</v>
      </c>
    </row>
    <row r="165" spans="1:12" s="5" customFormat="1" ht="25.5">
      <c r="A165" s="54" t="s">
        <v>208</v>
      </c>
      <c r="B165" s="55" t="s">
        <v>298</v>
      </c>
      <c r="C165" s="15" t="s">
        <v>199</v>
      </c>
      <c r="D165" s="15" t="s">
        <v>113</v>
      </c>
      <c r="E165" s="15"/>
      <c r="F165" s="15"/>
      <c r="G165" s="132">
        <f aca="true" t="shared" si="19" ref="G165:L165">SUM(G166)</f>
        <v>5</v>
      </c>
      <c r="H165" s="132">
        <f t="shared" si="19"/>
        <v>0</v>
      </c>
      <c r="I165" s="132">
        <f t="shared" si="19"/>
        <v>0</v>
      </c>
      <c r="J165" s="132">
        <f t="shared" si="19"/>
        <v>0</v>
      </c>
      <c r="K165" s="132">
        <f t="shared" si="19"/>
        <v>5</v>
      </c>
      <c r="L165" s="132">
        <f t="shared" si="19"/>
        <v>5</v>
      </c>
    </row>
    <row r="166" spans="1:12" ht="16.5" customHeight="1">
      <c r="A166" s="95" t="s">
        <v>342</v>
      </c>
      <c r="B166" s="28" t="s">
        <v>298</v>
      </c>
      <c r="C166" s="17" t="s">
        <v>199</v>
      </c>
      <c r="D166" s="17" t="s">
        <v>113</v>
      </c>
      <c r="E166" s="17" t="s">
        <v>345</v>
      </c>
      <c r="F166" s="17"/>
      <c r="G166" s="134">
        <f>SUM(G167)</f>
        <v>5</v>
      </c>
      <c r="H166" s="134">
        <f aca="true" t="shared" si="20" ref="H166:L167">SUM(H167)</f>
        <v>0</v>
      </c>
      <c r="I166" s="134">
        <f t="shared" si="20"/>
        <v>0</v>
      </c>
      <c r="J166" s="134">
        <f t="shared" si="20"/>
        <v>0</v>
      </c>
      <c r="K166" s="134">
        <f t="shared" si="20"/>
        <v>5</v>
      </c>
      <c r="L166" s="134">
        <f t="shared" si="20"/>
        <v>5</v>
      </c>
    </row>
    <row r="167" spans="1:12" ht="15.75">
      <c r="A167" s="95" t="s">
        <v>343</v>
      </c>
      <c r="B167" s="28" t="s">
        <v>298</v>
      </c>
      <c r="C167" s="17" t="s">
        <v>199</v>
      </c>
      <c r="D167" s="17" t="s">
        <v>113</v>
      </c>
      <c r="E167" s="17" t="s">
        <v>346</v>
      </c>
      <c r="F167" s="17"/>
      <c r="G167" s="134">
        <f>SUM(G168)</f>
        <v>5</v>
      </c>
      <c r="H167" s="134">
        <f t="shared" si="20"/>
        <v>0</v>
      </c>
      <c r="I167" s="134">
        <f t="shared" si="20"/>
        <v>0</v>
      </c>
      <c r="J167" s="134">
        <f t="shared" si="20"/>
        <v>0</v>
      </c>
      <c r="K167" s="134">
        <f t="shared" si="20"/>
        <v>5</v>
      </c>
      <c r="L167" s="134">
        <f t="shared" si="20"/>
        <v>5</v>
      </c>
    </row>
    <row r="168" spans="1:12" ht="25.5">
      <c r="A168" s="36" t="s">
        <v>352</v>
      </c>
      <c r="B168" s="28" t="s">
        <v>298</v>
      </c>
      <c r="C168" s="17" t="s">
        <v>199</v>
      </c>
      <c r="D168" s="17" t="s">
        <v>113</v>
      </c>
      <c r="E168" s="17" t="s">
        <v>348</v>
      </c>
      <c r="F168" s="17"/>
      <c r="G168" s="134">
        <f aca="true" t="shared" si="21" ref="G168:L168">G169</f>
        <v>5</v>
      </c>
      <c r="H168" s="134">
        <f t="shared" si="21"/>
        <v>0</v>
      </c>
      <c r="I168" s="134">
        <f t="shared" si="21"/>
        <v>0</v>
      </c>
      <c r="J168" s="134">
        <f t="shared" si="21"/>
        <v>0</v>
      </c>
      <c r="K168" s="134">
        <f t="shared" si="21"/>
        <v>5</v>
      </c>
      <c r="L168" s="134">
        <f t="shared" si="21"/>
        <v>5</v>
      </c>
    </row>
    <row r="169" spans="1:12" ht="25.5">
      <c r="A169" s="42" t="s">
        <v>335</v>
      </c>
      <c r="B169" s="28" t="s">
        <v>298</v>
      </c>
      <c r="C169" s="17" t="s">
        <v>199</v>
      </c>
      <c r="D169" s="17" t="s">
        <v>113</v>
      </c>
      <c r="E169" s="17" t="s">
        <v>348</v>
      </c>
      <c r="F169" s="17" t="s">
        <v>268</v>
      </c>
      <c r="G169" s="132">
        <v>5</v>
      </c>
      <c r="H169" s="135"/>
      <c r="I169" s="135"/>
      <c r="J169" s="135"/>
      <c r="K169" s="136">
        <v>5</v>
      </c>
      <c r="L169" s="136">
        <v>5</v>
      </c>
    </row>
    <row r="170" spans="1:12" ht="15.75">
      <c r="A170" s="35" t="s">
        <v>175</v>
      </c>
      <c r="B170" s="28" t="s">
        <v>298</v>
      </c>
      <c r="C170" s="17" t="s">
        <v>192</v>
      </c>
      <c r="D170" s="17"/>
      <c r="E170" s="17"/>
      <c r="F170" s="17"/>
      <c r="G170" s="134">
        <f aca="true" t="shared" si="22" ref="G170:L170">G171+G179</f>
        <v>494</v>
      </c>
      <c r="H170" s="134">
        <f t="shared" si="22"/>
        <v>0</v>
      </c>
      <c r="I170" s="134">
        <f t="shared" si="22"/>
        <v>0</v>
      </c>
      <c r="J170" s="134">
        <f t="shared" si="22"/>
        <v>0</v>
      </c>
      <c r="K170" s="134">
        <f t="shared" si="22"/>
        <v>564</v>
      </c>
      <c r="L170" s="134">
        <f t="shared" si="22"/>
        <v>564</v>
      </c>
    </row>
    <row r="171" spans="1:12" ht="17.25" customHeight="1">
      <c r="A171" s="31" t="s">
        <v>198</v>
      </c>
      <c r="B171" s="28" t="s">
        <v>298</v>
      </c>
      <c r="C171" s="17" t="s">
        <v>192</v>
      </c>
      <c r="D171" s="17" t="s">
        <v>258</v>
      </c>
      <c r="E171" s="17"/>
      <c r="F171" s="17"/>
      <c r="G171" s="134">
        <f aca="true" t="shared" si="23" ref="G171:L171">G172</f>
        <v>467</v>
      </c>
      <c r="H171" s="134">
        <f t="shared" si="23"/>
        <v>0</v>
      </c>
      <c r="I171" s="134">
        <f t="shared" si="23"/>
        <v>0</v>
      </c>
      <c r="J171" s="134">
        <f t="shared" si="23"/>
        <v>0</v>
      </c>
      <c r="K171" s="134">
        <f t="shared" si="23"/>
        <v>502</v>
      </c>
      <c r="L171" s="134">
        <f t="shared" si="23"/>
        <v>502</v>
      </c>
    </row>
    <row r="172" spans="1:12" ht="52.5" customHeight="1">
      <c r="A172" s="31" t="s">
        <v>434</v>
      </c>
      <c r="B172" s="28" t="s">
        <v>298</v>
      </c>
      <c r="C172" s="17" t="s">
        <v>192</v>
      </c>
      <c r="D172" s="17" t="s">
        <v>258</v>
      </c>
      <c r="E172" s="17" t="s">
        <v>353</v>
      </c>
      <c r="F172" s="17"/>
      <c r="G172" s="134">
        <f aca="true" t="shared" si="24" ref="G172:L172">G173+G176</f>
        <v>467</v>
      </c>
      <c r="H172" s="134">
        <f t="shared" si="24"/>
        <v>0</v>
      </c>
      <c r="I172" s="134">
        <f t="shared" si="24"/>
        <v>0</v>
      </c>
      <c r="J172" s="134">
        <f t="shared" si="24"/>
        <v>0</v>
      </c>
      <c r="K172" s="134">
        <f t="shared" si="24"/>
        <v>502</v>
      </c>
      <c r="L172" s="134">
        <f t="shared" si="24"/>
        <v>502</v>
      </c>
    </row>
    <row r="173" spans="1:12" ht="104.25" customHeight="1">
      <c r="A173" s="31" t="s">
        <v>435</v>
      </c>
      <c r="B173" s="28" t="s">
        <v>298</v>
      </c>
      <c r="C173" s="17" t="s">
        <v>192</v>
      </c>
      <c r="D173" s="17" t="s">
        <v>258</v>
      </c>
      <c r="E173" s="17" t="s">
        <v>354</v>
      </c>
      <c r="F173" s="17"/>
      <c r="G173" s="134">
        <f>G174</f>
        <v>467</v>
      </c>
      <c r="H173" s="134">
        <f aca="true" t="shared" si="25" ref="H173:L174">H174</f>
        <v>0</v>
      </c>
      <c r="I173" s="134">
        <f t="shared" si="25"/>
        <v>0</v>
      </c>
      <c r="J173" s="134">
        <f t="shared" si="25"/>
        <v>0</v>
      </c>
      <c r="K173" s="134">
        <f t="shared" si="25"/>
        <v>502</v>
      </c>
      <c r="L173" s="134">
        <f t="shared" si="25"/>
        <v>502</v>
      </c>
    </row>
    <row r="174" spans="1:12" ht="28.5" customHeight="1">
      <c r="A174" s="31" t="s">
        <v>356</v>
      </c>
      <c r="B174" s="28" t="s">
        <v>298</v>
      </c>
      <c r="C174" s="17" t="s">
        <v>192</v>
      </c>
      <c r="D174" s="17" t="s">
        <v>258</v>
      </c>
      <c r="E174" s="17" t="s">
        <v>355</v>
      </c>
      <c r="F174" s="17"/>
      <c r="G174" s="134">
        <f>G175</f>
        <v>467</v>
      </c>
      <c r="H174" s="134">
        <f t="shared" si="25"/>
        <v>0</v>
      </c>
      <c r="I174" s="134">
        <f t="shared" si="25"/>
        <v>0</v>
      </c>
      <c r="J174" s="134">
        <f t="shared" si="25"/>
        <v>0</v>
      </c>
      <c r="K174" s="134">
        <f t="shared" si="25"/>
        <v>502</v>
      </c>
      <c r="L174" s="134">
        <f t="shared" si="25"/>
        <v>502</v>
      </c>
    </row>
    <row r="175" spans="1:12" ht="27" customHeight="1">
      <c r="A175" s="42" t="s">
        <v>335</v>
      </c>
      <c r="B175" s="28" t="s">
        <v>298</v>
      </c>
      <c r="C175" s="17" t="s">
        <v>192</v>
      </c>
      <c r="D175" s="17" t="s">
        <v>258</v>
      </c>
      <c r="E175" s="17" t="s">
        <v>355</v>
      </c>
      <c r="F175" s="17" t="s">
        <v>268</v>
      </c>
      <c r="G175" s="134">
        <v>467</v>
      </c>
      <c r="H175" s="140"/>
      <c r="I175" s="140"/>
      <c r="J175" s="140"/>
      <c r="K175" s="134">
        <v>502</v>
      </c>
      <c r="L175" s="134">
        <v>502</v>
      </c>
    </row>
    <row r="176" spans="1:12" ht="77.25" customHeight="1" hidden="1">
      <c r="A176" s="31" t="s">
        <v>412</v>
      </c>
      <c r="B176" s="28" t="s">
        <v>298</v>
      </c>
      <c r="C176" s="17" t="s">
        <v>192</v>
      </c>
      <c r="D176" s="17" t="s">
        <v>258</v>
      </c>
      <c r="E176" s="17" t="s">
        <v>361</v>
      </c>
      <c r="F176" s="17"/>
      <c r="G176" s="134">
        <f>G177</f>
        <v>0</v>
      </c>
      <c r="H176" s="134">
        <f aca="true" t="shared" si="26" ref="H176:L177">H177</f>
        <v>0</v>
      </c>
      <c r="I176" s="134">
        <f t="shared" si="26"/>
        <v>0</v>
      </c>
      <c r="J176" s="134">
        <f t="shared" si="26"/>
        <v>0</v>
      </c>
      <c r="K176" s="134">
        <f t="shared" si="26"/>
        <v>0</v>
      </c>
      <c r="L176" s="134">
        <f t="shared" si="26"/>
        <v>0</v>
      </c>
    </row>
    <row r="177" spans="1:12" ht="42" customHeight="1" hidden="1">
      <c r="A177" s="99" t="s">
        <v>362</v>
      </c>
      <c r="B177" s="28" t="s">
        <v>298</v>
      </c>
      <c r="C177" s="17" t="s">
        <v>192</v>
      </c>
      <c r="D177" s="17" t="s">
        <v>258</v>
      </c>
      <c r="E177" s="17" t="s">
        <v>359</v>
      </c>
      <c r="F177" s="17"/>
      <c r="G177" s="134">
        <f>G178</f>
        <v>0</v>
      </c>
      <c r="H177" s="134">
        <f t="shared" si="26"/>
        <v>0</v>
      </c>
      <c r="I177" s="134">
        <f t="shared" si="26"/>
        <v>0</v>
      </c>
      <c r="J177" s="134">
        <f t="shared" si="26"/>
        <v>0</v>
      </c>
      <c r="K177" s="134">
        <f t="shared" si="26"/>
        <v>0</v>
      </c>
      <c r="L177" s="134">
        <f t="shared" si="26"/>
        <v>0</v>
      </c>
    </row>
    <row r="178" spans="1:12" ht="35.25" customHeight="1" hidden="1">
      <c r="A178" s="98" t="s">
        <v>357</v>
      </c>
      <c r="B178" s="28" t="s">
        <v>298</v>
      </c>
      <c r="C178" s="17" t="s">
        <v>192</v>
      </c>
      <c r="D178" s="17" t="s">
        <v>258</v>
      </c>
      <c r="E178" s="17" t="s">
        <v>359</v>
      </c>
      <c r="F178" s="17" t="s">
        <v>131</v>
      </c>
      <c r="G178" s="134"/>
      <c r="H178" s="140"/>
      <c r="I178" s="140"/>
      <c r="J178" s="140"/>
      <c r="K178" s="134"/>
      <c r="L178" s="134"/>
    </row>
    <row r="179" spans="1:12" ht="16.5" customHeight="1">
      <c r="A179" s="31" t="s">
        <v>358</v>
      </c>
      <c r="B179" s="28" t="s">
        <v>298</v>
      </c>
      <c r="C179" s="17" t="s">
        <v>192</v>
      </c>
      <c r="D179" s="17" t="s">
        <v>288</v>
      </c>
      <c r="E179" s="17"/>
      <c r="F179" s="17"/>
      <c r="G179" s="134">
        <f aca="true" t="shared" si="27" ref="G179:L179">G180+G183</f>
        <v>27</v>
      </c>
      <c r="H179" s="134">
        <f t="shared" si="27"/>
        <v>0</v>
      </c>
      <c r="I179" s="134">
        <f t="shared" si="27"/>
        <v>0</v>
      </c>
      <c r="J179" s="134">
        <f t="shared" si="27"/>
        <v>0</v>
      </c>
      <c r="K179" s="134">
        <f>K180+K183</f>
        <v>62</v>
      </c>
      <c r="L179" s="134">
        <f t="shared" si="27"/>
        <v>62</v>
      </c>
    </row>
    <row r="180" spans="1:12" ht="27" customHeight="1" hidden="1">
      <c r="A180" s="35" t="s">
        <v>363</v>
      </c>
      <c r="B180" s="28" t="s">
        <v>298</v>
      </c>
      <c r="C180" s="6" t="s">
        <v>192</v>
      </c>
      <c r="D180" s="6" t="s">
        <v>288</v>
      </c>
      <c r="E180" s="6" t="s">
        <v>360</v>
      </c>
      <c r="F180" s="17"/>
      <c r="G180" s="134">
        <f>G181</f>
        <v>0</v>
      </c>
      <c r="H180" s="134">
        <f aca="true" t="shared" si="28" ref="H180:L181">H181</f>
        <v>0</v>
      </c>
      <c r="I180" s="134">
        <f t="shared" si="28"/>
        <v>0</v>
      </c>
      <c r="J180" s="134">
        <f t="shared" si="28"/>
        <v>0</v>
      </c>
      <c r="K180" s="134">
        <f t="shared" si="28"/>
        <v>50</v>
      </c>
      <c r="L180" s="134">
        <f t="shared" si="28"/>
        <v>50</v>
      </c>
    </row>
    <row r="181" spans="1:12" ht="25.5" hidden="1">
      <c r="A181" s="35" t="s">
        <v>365</v>
      </c>
      <c r="B181" s="28" t="s">
        <v>298</v>
      </c>
      <c r="C181" s="6" t="s">
        <v>192</v>
      </c>
      <c r="D181" s="6" t="s">
        <v>288</v>
      </c>
      <c r="E181" s="6" t="s">
        <v>364</v>
      </c>
      <c r="F181" s="17"/>
      <c r="G181" s="141">
        <f>G182</f>
        <v>0</v>
      </c>
      <c r="H181" s="141">
        <f t="shared" si="28"/>
        <v>0</v>
      </c>
      <c r="I181" s="141">
        <f t="shared" si="28"/>
        <v>0</v>
      </c>
      <c r="J181" s="141">
        <f t="shared" si="28"/>
        <v>0</v>
      </c>
      <c r="K181" s="141">
        <f t="shared" si="28"/>
        <v>50</v>
      </c>
      <c r="L181" s="141">
        <f t="shared" si="28"/>
        <v>50</v>
      </c>
    </row>
    <row r="182" spans="1:12" ht="25.5" hidden="1">
      <c r="A182" s="42" t="s">
        <v>335</v>
      </c>
      <c r="B182" s="28" t="s">
        <v>298</v>
      </c>
      <c r="C182" s="6" t="s">
        <v>192</v>
      </c>
      <c r="D182" s="6" t="s">
        <v>288</v>
      </c>
      <c r="E182" s="6" t="s">
        <v>364</v>
      </c>
      <c r="F182" s="17" t="s">
        <v>268</v>
      </c>
      <c r="G182" s="141"/>
      <c r="H182" s="135"/>
      <c r="I182" s="135"/>
      <c r="J182" s="135"/>
      <c r="K182" s="136">
        <v>50</v>
      </c>
      <c r="L182" s="136">
        <v>50</v>
      </c>
    </row>
    <row r="183" spans="1:12" ht="38.25">
      <c r="A183" s="42" t="s">
        <v>436</v>
      </c>
      <c r="B183" s="28" t="s">
        <v>298</v>
      </c>
      <c r="C183" s="6" t="s">
        <v>192</v>
      </c>
      <c r="D183" s="6" t="s">
        <v>288</v>
      </c>
      <c r="E183" s="6" t="s">
        <v>366</v>
      </c>
      <c r="F183" s="17"/>
      <c r="G183" s="141">
        <f aca="true" t="shared" si="29" ref="G183:L183">G185</f>
        <v>27</v>
      </c>
      <c r="H183" s="141">
        <f t="shared" si="29"/>
        <v>0</v>
      </c>
      <c r="I183" s="141">
        <f t="shared" si="29"/>
        <v>0</v>
      </c>
      <c r="J183" s="141">
        <f t="shared" si="29"/>
        <v>0</v>
      </c>
      <c r="K183" s="141">
        <f t="shared" si="29"/>
        <v>12</v>
      </c>
      <c r="L183" s="141">
        <f t="shared" si="29"/>
        <v>12</v>
      </c>
    </row>
    <row r="184" spans="1:12" ht="38.25">
      <c r="A184" s="42" t="s">
        <v>579</v>
      </c>
      <c r="B184" s="28" t="s">
        <v>298</v>
      </c>
      <c r="C184" s="6" t="s">
        <v>192</v>
      </c>
      <c r="D184" s="6" t="s">
        <v>288</v>
      </c>
      <c r="E184" s="6" t="s">
        <v>366</v>
      </c>
      <c r="F184" s="17"/>
      <c r="G184" s="141">
        <f aca="true" t="shared" si="30" ref="G184:L184">G185</f>
        <v>27</v>
      </c>
      <c r="H184" s="141">
        <f t="shared" si="30"/>
        <v>0</v>
      </c>
      <c r="I184" s="141">
        <f t="shared" si="30"/>
        <v>0</v>
      </c>
      <c r="J184" s="141">
        <f t="shared" si="30"/>
        <v>0</v>
      </c>
      <c r="K184" s="141">
        <f t="shared" si="30"/>
        <v>12</v>
      </c>
      <c r="L184" s="141">
        <f t="shared" si="30"/>
        <v>12</v>
      </c>
    </row>
    <row r="185" spans="1:12" ht="16.5" customHeight="1">
      <c r="A185" s="231" t="s">
        <v>367</v>
      </c>
      <c r="B185" s="28" t="s">
        <v>298</v>
      </c>
      <c r="C185" s="6" t="s">
        <v>192</v>
      </c>
      <c r="D185" s="6" t="s">
        <v>288</v>
      </c>
      <c r="E185" s="6" t="s">
        <v>465</v>
      </c>
      <c r="F185" s="17"/>
      <c r="G185" s="141">
        <f aca="true" t="shared" si="31" ref="G185:L185">G187</f>
        <v>27</v>
      </c>
      <c r="H185" s="141">
        <f t="shared" si="31"/>
        <v>0</v>
      </c>
      <c r="I185" s="141">
        <f t="shared" si="31"/>
        <v>0</v>
      </c>
      <c r="J185" s="141">
        <f t="shared" si="31"/>
        <v>0</v>
      </c>
      <c r="K185" s="141">
        <f t="shared" si="31"/>
        <v>12</v>
      </c>
      <c r="L185" s="141">
        <f t="shared" si="31"/>
        <v>12</v>
      </c>
    </row>
    <row r="186" spans="1:12" ht="15.75" hidden="1">
      <c r="A186" s="231"/>
      <c r="B186" s="28"/>
      <c r="C186" s="6"/>
      <c r="D186" s="6"/>
      <c r="E186" s="6"/>
      <c r="F186" s="17"/>
      <c r="G186" s="141"/>
      <c r="H186" s="239"/>
      <c r="I186" s="239"/>
      <c r="J186" s="239"/>
      <c r="K186" s="141"/>
      <c r="L186" s="141"/>
    </row>
    <row r="187" spans="1:12" ht="25.5">
      <c r="A187" s="42" t="s">
        <v>335</v>
      </c>
      <c r="B187" s="28" t="s">
        <v>298</v>
      </c>
      <c r="C187" s="6" t="s">
        <v>192</v>
      </c>
      <c r="D187" s="6" t="s">
        <v>288</v>
      </c>
      <c r="E187" s="6" t="s">
        <v>465</v>
      </c>
      <c r="F187" s="17" t="s">
        <v>268</v>
      </c>
      <c r="G187" s="141">
        <v>27</v>
      </c>
      <c r="H187" s="135"/>
      <c r="I187" s="135"/>
      <c r="J187" s="135"/>
      <c r="K187" s="136">
        <v>12</v>
      </c>
      <c r="L187" s="136">
        <v>12</v>
      </c>
    </row>
    <row r="188" spans="1:12" s="5" customFormat="1" ht="15.75">
      <c r="A188" s="102" t="s">
        <v>144</v>
      </c>
      <c r="B188" s="55" t="s">
        <v>298</v>
      </c>
      <c r="C188" s="16" t="s">
        <v>250</v>
      </c>
      <c r="D188" s="16" t="s">
        <v>283</v>
      </c>
      <c r="E188" s="16"/>
      <c r="F188" s="15"/>
      <c r="G188" s="142">
        <f aca="true" t="shared" si="32" ref="G188:L188">G189+G200</f>
        <v>635</v>
      </c>
      <c r="H188" s="142">
        <f t="shared" si="32"/>
        <v>0</v>
      </c>
      <c r="I188" s="142">
        <f t="shared" si="32"/>
        <v>0</v>
      </c>
      <c r="J188" s="142">
        <f t="shared" si="32"/>
        <v>0</v>
      </c>
      <c r="K188" s="142">
        <f t="shared" si="32"/>
        <v>210.28199999999998</v>
      </c>
      <c r="L188" s="142">
        <f t="shared" si="32"/>
        <v>336.48400000000004</v>
      </c>
    </row>
    <row r="189" spans="1:12" ht="15.75" customHeight="1" hidden="1">
      <c r="A189" s="42" t="s">
        <v>245</v>
      </c>
      <c r="B189" s="28" t="s">
        <v>298</v>
      </c>
      <c r="C189" s="6" t="s">
        <v>250</v>
      </c>
      <c r="D189" s="6" t="s">
        <v>181</v>
      </c>
      <c r="E189" s="6"/>
      <c r="F189" s="17"/>
      <c r="G189" s="141">
        <f>G190+G197</f>
        <v>0</v>
      </c>
      <c r="H189" s="141">
        <f>H190</f>
        <v>0</v>
      </c>
      <c r="I189" s="141">
        <f>I190</f>
        <v>0</v>
      </c>
      <c r="J189" s="141">
        <f>J190</f>
        <v>0</v>
      </c>
      <c r="K189" s="141">
        <f>K190</f>
        <v>0</v>
      </c>
      <c r="L189" s="141">
        <f>L190</f>
        <v>0</v>
      </c>
    </row>
    <row r="190" spans="1:12" ht="15.75" customHeight="1" hidden="1">
      <c r="A190" s="42" t="s">
        <v>368</v>
      </c>
      <c r="B190" s="28" t="s">
        <v>298</v>
      </c>
      <c r="C190" s="6" t="s">
        <v>250</v>
      </c>
      <c r="D190" s="6" t="s">
        <v>181</v>
      </c>
      <c r="E190" s="6" t="s">
        <v>369</v>
      </c>
      <c r="F190" s="17"/>
      <c r="G190" s="141">
        <f aca="true" t="shared" si="33" ref="G190:L190">G191+G194</f>
        <v>0</v>
      </c>
      <c r="H190" s="141">
        <f t="shared" si="33"/>
        <v>0</v>
      </c>
      <c r="I190" s="141">
        <f t="shared" si="33"/>
        <v>0</v>
      </c>
      <c r="J190" s="141">
        <f t="shared" si="33"/>
        <v>0</v>
      </c>
      <c r="K190" s="141">
        <f t="shared" si="33"/>
        <v>0</v>
      </c>
      <c r="L190" s="141">
        <f t="shared" si="33"/>
        <v>0</v>
      </c>
    </row>
    <row r="191" spans="1:12" ht="38.25" customHeight="1" hidden="1">
      <c r="A191" s="42" t="s">
        <v>413</v>
      </c>
      <c r="B191" s="28" t="s">
        <v>298</v>
      </c>
      <c r="C191" s="6" t="s">
        <v>250</v>
      </c>
      <c r="D191" s="6" t="s">
        <v>181</v>
      </c>
      <c r="E191" s="6" t="s">
        <v>370</v>
      </c>
      <c r="F191" s="17"/>
      <c r="G191" s="141">
        <f>G192</f>
        <v>0</v>
      </c>
      <c r="H191" s="141">
        <f aca="true" t="shared" si="34" ref="H191:L192">H192</f>
        <v>0</v>
      </c>
      <c r="I191" s="141">
        <f t="shared" si="34"/>
        <v>0</v>
      </c>
      <c r="J191" s="141">
        <f t="shared" si="34"/>
        <v>0</v>
      </c>
      <c r="K191" s="141">
        <f t="shared" si="34"/>
        <v>0</v>
      </c>
      <c r="L191" s="141">
        <f t="shared" si="34"/>
        <v>0</v>
      </c>
    </row>
    <row r="192" spans="1:12" ht="25.5" customHeight="1" hidden="1">
      <c r="A192" s="42" t="s">
        <v>372</v>
      </c>
      <c r="B192" s="28" t="s">
        <v>298</v>
      </c>
      <c r="C192" s="6" t="s">
        <v>250</v>
      </c>
      <c r="D192" s="6" t="s">
        <v>181</v>
      </c>
      <c r="E192" s="6" t="s">
        <v>371</v>
      </c>
      <c r="F192" s="17"/>
      <c r="G192" s="141">
        <f>G193</f>
        <v>0</v>
      </c>
      <c r="H192" s="141">
        <f t="shared" si="34"/>
        <v>0</v>
      </c>
      <c r="I192" s="141">
        <f t="shared" si="34"/>
        <v>0</v>
      </c>
      <c r="J192" s="141">
        <f t="shared" si="34"/>
        <v>0</v>
      </c>
      <c r="K192" s="141">
        <f t="shared" si="34"/>
        <v>0</v>
      </c>
      <c r="L192" s="141">
        <f t="shared" si="34"/>
        <v>0</v>
      </c>
    </row>
    <row r="193" spans="1:12" ht="26.25" customHeight="1" hidden="1">
      <c r="A193" s="100" t="s">
        <v>357</v>
      </c>
      <c r="B193" s="28" t="s">
        <v>298</v>
      </c>
      <c r="C193" s="6" t="s">
        <v>250</v>
      </c>
      <c r="D193" s="6" t="s">
        <v>181</v>
      </c>
      <c r="E193" s="6" t="s">
        <v>371</v>
      </c>
      <c r="F193" s="17" t="s">
        <v>131</v>
      </c>
      <c r="G193" s="141"/>
      <c r="H193" s="135"/>
      <c r="I193" s="135"/>
      <c r="J193" s="135"/>
      <c r="K193" s="136"/>
      <c r="L193" s="136"/>
    </row>
    <row r="194" spans="1:12" ht="38.25" customHeight="1" hidden="1">
      <c r="A194" s="42" t="s">
        <v>414</v>
      </c>
      <c r="B194" s="28" t="s">
        <v>298</v>
      </c>
      <c r="C194" s="6" t="s">
        <v>250</v>
      </c>
      <c r="D194" s="6" t="s">
        <v>181</v>
      </c>
      <c r="E194" s="6" t="s">
        <v>373</v>
      </c>
      <c r="F194" s="17"/>
      <c r="G194" s="141">
        <f>G195</f>
        <v>0</v>
      </c>
      <c r="H194" s="141">
        <f aca="true" t="shared" si="35" ref="H194:L195">H195</f>
        <v>0</v>
      </c>
      <c r="I194" s="141">
        <f t="shared" si="35"/>
        <v>0</v>
      </c>
      <c r="J194" s="141">
        <f t="shared" si="35"/>
        <v>0</v>
      </c>
      <c r="K194" s="141">
        <f t="shared" si="35"/>
        <v>0</v>
      </c>
      <c r="L194" s="141">
        <f t="shared" si="35"/>
        <v>0</v>
      </c>
    </row>
    <row r="195" spans="1:12" ht="25.5" customHeight="1" hidden="1">
      <c r="A195" s="42" t="s">
        <v>372</v>
      </c>
      <c r="B195" s="28" t="s">
        <v>298</v>
      </c>
      <c r="C195" s="6" t="s">
        <v>250</v>
      </c>
      <c r="D195" s="6" t="s">
        <v>181</v>
      </c>
      <c r="E195" s="6" t="s">
        <v>374</v>
      </c>
      <c r="F195" s="17"/>
      <c r="G195" s="141">
        <f>G196</f>
        <v>0</v>
      </c>
      <c r="H195" s="141">
        <f t="shared" si="35"/>
        <v>0</v>
      </c>
      <c r="I195" s="141">
        <f t="shared" si="35"/>
        <v>0</v>
      </c>
      <c r="J195" s="141">
        <f t="shared" si="35"/>
        <v>0</v>
      </c>
      <c r="K195" s="141">
        <f t="shared" si="35"/>
        <v>0</v>
      </c>
      <c r="L195" s="141">
        <f t="shared" si="35"/>
        <v>0</v>
      </c>
    </row>
    <row r="196" spans="1:12" ht="26.25" customHeight="1" hidden="1">
      <c r="A196" s="100" t="s">
        <v>357</v>
      </c>
      <c r="B196" s="28" t="s">
        <v>298</v>
      </c>
      <c r="C196" s="6" t="s">
        <v>250</v>
      </c>
      <c r="D196" s="6" t="s">
        <v>181</v>
      </c>
      <c r="E196" s="6" t="s">
        <v>374</v>
      </c>
      <c r="F196" s="17" t="s">
        <v>131</v>
      </c>
      <c r="G196" s="141"/>
      <c r="H196" s="135"/>
      <c r="I196" s="135"/>
      <c r="J196" s="135"/>
      <c r="K196" s="136"/>
      <c r="L196" s="136"/>
    </row>
    <row r="197" spans="1:12" ht="15.75" customHeight="1" hidden="1">
      <c r="A197" s="101" t="s">
        <v>375</v>
      </c>
      <c r="B197" s="28" t="s">
        <v>298</v>
      </c>
      <c r="C197" s="6" t="s">
        <v>250</v>
      </c>
      <c r="D197" s="6" t="s">
        <v>181</v>
      </c>
      <c r="E197" s="6" t="s">
        <v>376</v>
      </c>
      <c r="F197" s="17"/>
      <c r="G197" s="141">
        <f>G198</f>
        <v>0</v>
      </c>
      <c r="H197" s="141">
        <f aca="true" t="shared" si="36" ref="H197:L198">H198</f>
        <v>0</v>
      </c>
      <c r="I197" s="141">
        <f t="shared" si="36"/>
        <v>0</v>
      </c>
      <c r="J197" s="141">
        <f t="shared" si="36"/>
        <v>0</v>
      </c>
      <c r="K197" s="141">
        <f t="shared" si="36"/>
        <v>0</v>
      </c>
      <c r="L197" s="141">
        <f t="shared" si="36"/>
        <v>0</v>
      </c>
    </row>
    <row r="198" spans="1:12" ht="26.25" customHeight="1" hidden="1">
      <c r="A198" s="101" t="s">
        <v>378</v>
      </c>
      <c r="B198" s="28" t="s">
        <v>298</v>
      </c>
      <c r="C198" s="6" t="s">
        <v>250</v>
      </c>
      <c r="D198" s="6" t="s">
        <v>181</v>
      </c>
      <c r="E198" s="6" t="s">
        <v>377</v>
      </c>
      <c r="F198" s="17"/>
      <c r="G198" s="141">
        <f>G199</f>
        <v>0</v>
      </c>
      <c r="H198" s="141">
        <f t="shared" si="36"/>
        <v>0</v>
      </c>
      <c r="I198" s="141">
        <f t="shared" si="36"/>
        <v>0</v>
      </c>
      <c r="J198" s="141">
        <f t="shared" si="36"/>
        <v>0</v>
      </c>
      <c r="K198" s="141">
        <f t="shared" si="36"/>
        <v>0</v>
      </c>
      <c r="L198" s="141">
        <f t="shared" si="36"/>
        <v>0</v>
      </c>
    </row>
    <row r="199" spans="1:12" ht="25.5" customHeight="1" hidden="1">
      <c r="A199" s="42" t="s">
        <v>335</v>
      </c>
      <c r="B199" s="28" t="s">
        <v>298</v>
      </c>
      <c r="C199" s="6" t="s">
        <v>250</v>
      </c>
      <c r="D199" s="6" t="s">
        <v>181</v>
      </c>
      <c r="E199" s="6" t="s">
        <v>377</v>
      </c>
      <c r="F199" s="17" t="s">
        <v>268</v>
      </c>
      <c r="G199" s="141"/>
      <c r="H199" s="135"/>
      <c r="I199" s="135"/>
      <c r="J199" s="135"/>
      <c r="K199" s="136"/>
      <c r="L199" s="136"/>
    </row>
    <row r="200" spans="1:12" s="5" customFormat="1" ht="16.5" customHeight="1">
      <c r="A200" s="56" t="s">
        <v>273</v>
      </c>
      <c r="B200" s="55" t="s">
        <v>298</v>
      </c>
      <c r="C200" s="15" t="s">
        <v>250</v>
      </c>
      <c r="D200" s="15" t="s">
        <v>199</v>
      </c>
      <c r="E200" s="15"/>
      <c r="F200" s="15"/>
      <c r="G200" s="131">
        <f aca="true" t="shared" si="37" ref="G200:L200">G201</f>
        <v>635</v>
      </c>
      <c r="H200" s="131">
        <f t="shared" si="37"/>
        <v>0</v>
      </c>
      <c r="I200" s="131">
        <f t="shared" si="37"/>
        <v>0</v>
      </c>
      <c r="J200" s="131">
        <f t="shared" si="37"/>
        <v>0</v>
      </c>
      <c r="K200" s="131">
        <f t="shared" si="37"/>
        <v>210.28199999999998</v>
      </c>
      <c r="L200" s="131">
        <f t="shared" si="37"/>
        <v>336.48400000000004</v>
      </c>
    </row>
    <row r="201" spans="1:12" ht="39" customHeight="1">
      <c r="A201" s="31" t="s">
        <v>437</v>
      </c>
      <c r="B201" s="28" t="s">
        <v>298</v>
      </c>
      <c r="C201" s="17" t="s">
        <v>250</v>
      </c>
      <c r="D201" s="17" t="s">
        <v>199</v>
      </c>
      <c r="E201" s="23" t="s">
        <v>338</v>
      </c>
      <c r="F201" s="23"/>
      <c r="G201" s="133">
        <f aca="true" t="shared" si="38" ref="G201:L201">G202+G205+G208+G211</f>
        <v>635</v>
      </c>
      <c r="H201" s="133">
        <f t="shared" si="38"/>
        <v>0</v>
      </c>
      <c r="I201" s="133">
        <f t="shared" si="38"/>
        <v>0</v>
      </c>
      <c r="J201" s="133">
        <f t="shared" si="38"/>
        <v>0</v>
      </c>
      <c r="K201" s="133">
        <f t="shared" si="38"/>
        <v>210.28199999999998</v>
      </c>
      <c r="L201" s="133">
        <f t="shared" si="38"/>
        <v>336.48400000000004</v>
      </c>
    </row>
    <row r="202" spans="1:12" ht="37.5" customHeight="1">
      <c r="A202" s="31" t="s">
        <v>438</v>
      </c>
      <c r="B202" s="28" t="s">
        <v>298</v>
      </c>
      <c r="C202" s="17" t="s">
        <v>250</v>
      </c>
      <c r="D202" s="17" t="s">
        <v>199</v>
      </c>
      <c r="E202" s="23" t="s">
        <v>379</v>
      </c>
      <c r="F202" s="23"/>
      <c r="G202" s="133">
        <f>G203</f>
        <v>381</v>
      </c>
      <c r="H202" s="133">
        <f aca="true" t="shared" si="39" ref="H202:L203">H203</f>
        <v>0</v>
      </c>
      <c r="I202" s="133">
        <f t="shared" si="39"/>
        <v>0</v>
      </c>
      <c r="J202" s="133">
        <f t="shared" si="39"/>
        <v>0</v>
      </c>
      <c r="K202" s="133">
        <f t="shared" si="39"/>
        <v>119.3</v>
      </c>
      <c r="L202" s="133">
        <f t="shared" si="39"/>
        <v>150</v>
      </c>
    </row>
    <row r="203" spans="1:12" ht="18" customHeight="1">
      <c r="A203" s="33" t="s">
        <v>464</v>
      </c>
      <c r="B203" s="28" t="s">
        <v>298</v>
      </c>
      <c r="C203" s="17" t="s">
        <v>250</v>
      </c>
      <c r="D203" s="17" t="s">
        <v>199</v>
      </c>
      <c r="E203" s="23" t="s">
        <v>380</v>
      </c>
      <c r="F203" s="23"/>
      <c r="G203" s="133">
        <f>G204</f>
        <v>381</v>
      </c>
      <c r="H203" s="133">
        <f t="shared" si="39"/>
        <v>0</v>
      </c>
      <c r="I203" s="133">
        <f t="shared" si="39"/>
        <v>0</v>
      </c>
      <c r="J203" s="133">
        <f t="shared" si="39"/>
        <v>0</v>
      </c>
      <c r="K203" s="133">
        <f t="shared" si="39"/>
        <v>119.3</v>
      </c>
      <c r="L203" s="133">
        <f t="shared" si="39"/>
        <v>150</v>
      </c>
    </row>
    <row r="204" spans="1:12" ht="27.75" customHeight="1">
      <c r="A204" s="42" t="s">
        <v>335</v>
      </c>
      <c r="B204" s="28" t="s">
        <v>298</v>
      </c>
      <c r="C204" s="17" t="s">
        <v>250</v>
      </c>
      <c r="D204" s="17" t="s">
        <v>199</v>
      </c>
      <c r="E204" s="23" t="s">
        <v>380</v>
      </c>
      <c r="F204" s="17" t="s">
        <v>268</v>
      </c>
      <c r="G204" s="133">
        <v>381</v>
      </c>
      <c r="H204" s="135"/>
      <c r="I204" s="135"/>
      <c r="J204" s="135"/>
      <c r="K204" s="136">
        <v>119.3</v>
      </c>
      <c r="L204" s="136">
        <v>150</v>
      </c>
    </row>
    <row r="205" spans="1:12" ht="0.75" customHeight="1">
      <c r="A205" s="31" t="s">
        <v>439</v>
      </c>
      <c r="B205" s="28" t="s">
        <v>298</v>
      </c>
      <c r="C205" s="17" t="s">
        <v>250</v>
      </c>
      <c r="D205" s="17" t="s">
        <v>199</v>
      </c>
      <c r="E205" s="23" t="s">
        <v>382</v>
      </c>
      <c r="F205" s="23"/>
      <c r="G205" s="133">
        <f>G206</f>
        <v>0</v>
      </c>
      <c r="H205" s="133">
        <f aca="true" t="shared" si="40" ref="H205:L206">H206</f>
        <v>0</v>
      </c>
      <c r="I205" s="133">
        <f t="shared" si="40"/>
        <v>0</v>
      </c>
      <c r="J205" s="133">
        <f t="shared" si="40"/>
        <v>0</v>
      </c>
      <c r="K205" s="133">
        <f t="shared" si="40"/>
        <v>0</v>
      </c>
      <c r="L205" s="133">
        <f t="shared" si="40"/>
        <v>0</v>
      </c>
    </row>
    <row r="206" spans="1:12" ht="15.75" customHeight="1" hidden="1">
      <c r="A206" s="33" t="s">
        <v>464</v>
      </c>
      <c r="B206" s="28" t="s">
        <v>298</v>
      </c>
      <c r="C206" s="17" t="s">
        <v>250</v>
      </c>
      <c r="D206" s="17" t="s">
        <v>199</v>
      </c>
      <c r="E206" s="23" t="s">
        <v>383</v>
      </c>
      <c r="F206" s="23"/>
      <c r="G206" s="133">
        <f>G207</f>
        <v>0</v>
      </c>
      <c r="H206" s="133">
        <f t="shared" si="40"/>
        <v>0</v>
      </c>
      <c r="I206" s="133">
        <f t="shared" si="40"/>
        <v>0</v>
      </c>
      <c r="J206" s="133">
        <f t="shared" si="40"/>
        <v>0</v>
      </c>
      <c r="K206" s="133">
        <f t="shared" si="40"/>
        <v>0</v>
      </c>
      <c r="L206" s="133">
        <f t="shared" si="40"/>
        <v>0</v>
      </c>
    </row>
    <row r="207" spans="1:12" ht="16.5" customHeight="1" hidden="1">
      <c r="A207" s="42" t="s">
        <v>335</v>
      </c>
      <c r="B207" s="28" t="s">
        <v>298</v>
      </c>
      <c r="C207" s="17" t="s">
        <v>250</v>
      </c>
      <c r="D207" s="17" t="s">
        <v>199</v>
      </c>
      <c r="E207" s="23" t="s">
        <v>383</v>
      </c>
      <c r="F207" s="17" t="s">
        <v>268</v>
      </c>
      <c r="G207" s="134"/>
      <c r="H207" s="134">
        <f>SUM(H209)</f>
        <v>0</v>
      </c>
      <c r="I207" s="134">
        <f>SUM(I209)</f>
        <v>0</v>
      </c>
      <c r="J207" s="134">
        <f>SUM(J209)</f>
        <v>0</v>
      </c>
      <c r="K207" s="134"/>
      <c r="L207" s="134"/>
    </row>
    <row r="208" spans="1:12" ht="51" customHeight="1" hidden="1">
      <c r="A208" s="31" t="s">
        <v>440</v>
      </c>
      <c r="B208" s="28" t="s">
        <v>298</v>
      </c>
      <c r="C208" s="17" t="s">
        <v>250</v>
      </c>
      <c r="D208" s="17" t="s">
        <v>199</v>
      </c>
      <c r="E208" s="23" t="s">
        <v>384</v>
      </c>
      <c r="F208" s="23"/>
      <c r="G208" s="134">
        <f aca="true" t="shared" si="41" ref="G208:L209">G209</f>
        <v>0</v>
      </c>
      <c r="H208" s="134">
        <f t="shared" si="41"/>
        <v>0</v>
      </c>
      <c r="I208" s="134">
        <f t="shared" si="41"/>
        <v>0</v>
      </c>
      <c r="J208" s="134">
        <f t="shared" si="41"/>
        <v>0</v>
      </c>
      <c r="K208" s="134">
        <f t="shared" si="41"/>
        <v>0</v>
      </c>
      <c r="L208" s="134">
        <f t="shared" si="41"/>
        <v>0</v>
      </c>
    </row>
    <row r="209" spans="1:13" ht="18" customHeight="1" hidden="1">
      <c r="A209" s="33" t="s">
        <v>464</v>
      </c>
      <c r="B209" s="28" t="s">
        <v>298</v>
      </c>
      <c r="C209" s="17" t="s">
        <v>250</v>
      </c>
      <c r="D209" s="17" t="s">
        <v>199</v>
      </c>
      <c r="E209" s="23" t="s">
        <v>385</v>
      </c>
      <c r="F209" s="23"/>
      <c r="G209" s="134">
        <f t="shared" si="41"/>
        <v>0</v>
      </c>
      <c r="H209" s="134">
        <f t="shared" si="41"/>
        <v>0</v>
      </c>
      <c r="I209" s="134">
        <f t="shared" si="41"/>
        <v>0</v>
      </c>
      <c r="J209" s="134">
        <f t="shared" si="41"/>
        <v>0</v>
      </c>
      <c r="K209" s="134">
        <f t="shared" si="41"/>
        <v>0</v>
      </c>
      <c r="L209" s="134">
        <f t="shared" si="41"/>
        <v>0</v>
      </c>
      <c r="M209" s="64"/>
    </row>
    <row r="210" spans="1:12" ht="25.5" customHeight="1" hidden="1">
      <c r="A210" s="42" t="s">
        <v>335</v>
      </c>
      <c r="B210" s="28" t="s">
        <v>298</v>
      </c>
      <c r="C210" s="17" t="s">
        <v>250</v>
      </c>
      <c r="D210" s="17" t="s">
        <v>199</v>
      </c>
      <c r="E210" s="23" t="s">
        <v>385</v>
      </c>
      <c r="F210" s="17" t="s">
        <v>268</v>
      </c>
      <c r="G210" s="134"/>
      <c r="H210" s="135"/>
      <c r="I210" s="135"/>
      <c r="J210" s="135"/>
      <c r="K210" s="136"/>
      <c r="L210" s="136"/>
    </row>
    <row r="211" spans="1:12" ht="41.25" customHeight="1">
      <c r="A211" s="31" t="s">
        <v>441</v>
      </c>
      <c r="B211" s="28" t="s">
        <v>298</v>
      </c>
      <c r="C211" s="17" t="s">
        <v>250</v>
      </c>
      <c r="D211" s="17" t="s">
        <v>199</v>
      </c>
      <c r="E211" s="23" t="s">
        <v>386</v>
      </c>
      <c r="F211" s="23"/>
      <c r="G211" s="134">
        <f aca="true" t="shared" si="42" ref="G211:L211">G212</f>
        <v>254</v>
      </c>
      <c r="H211" s="134">
        <f t="shared" si="42"/>
        <v>0</v>
      </c>
      <c r="I211" s="134">
        <f t="shared" si="42"/>
        <v>0</v>
      </c>
      <c r="J211" s="134">
        <f t="shared" si="42"/>
        <v>0</v>
      </c>
      <c r="K211" s="134">
        <f t="shared" si="42"/>
        <v>90.982</v>
      </c>
      <c r="L211" s="134">
        <f t="shared" si="42"/>
        <v>186.484</v>
      </c>
    </row>
    <row r="212" spans="1:12" ht="15.75">
      <c r="A212" s="33" t="s">
        <v>464</v>
      </c>
      <c r="B212" s="28" t="s">
        <v>298</v>
      </c>
      <c r="C212" s="17" t="s">
        <v>250</v>
      </c>
      <c r="D212" s="17" t="s">
        <v>199</v>
      </c>
      <c r="E212" s="23" t="s">
        <v>387</v>
      </c>
      <c r="F212" s="23"/>
      <c r="G212" s="134">
        <f aca="true" t="shared" si="43" ref="G212:L212">G213+G214</f>
        <v>254</v>
      </c>
      <c r="H212" s="134">
        <f t="shared" si="43"/>
        <v>0</v>
      </c>
      <c r="I212" s="134">
        <f t="shared" si="43"/>
        <v>0</v>
      </c>
      <c r="J212" s="134">
        <f t="shared" si="43"/>
        <v>0</v>
      </c>
      <c r="K212" s="134">
        <f t="shared" si="43"/>
        <v>90.982</v>
      </c>
      <c r="L212" s="134">
        <f t="shared" si="43"/>
        <v>186.484</v>
      </c>
    </row>
    <row r="213" spans="1:12" ht="25.5">
      <c r="A213" s="42" t="s">
        <v>335</v>
      </c>
      <c r="B213" s="28" t="s">
        <v>298</v>
      </c>
      <c r="C213" s="17" t="s">
        <v>250</v>
      </c>
      <c r="D213" s="17" t="s">
        <v>199</v>
      </c>
      <c r="E213" s="23" t="s">
        <v>387</v>
      </c>
      <c r="F213" s="23" t="s">
        <v>268</v>
      </c>
      <c r="G213" s="134">
        <v>40</v>
      </c>
      <c r="H213" s="135"/>
      <c r="I213" s="135"/>
      <c r="J213" s="135"/>
      <c r="K213" s="136">
        <v>45</v>
      </c>
      <c r="L213" s="136">
        <v>50</v>
      </c>
    </row>
    <row r="214" spans="1:12" ht="15.75">
      <c r="A214" s="91" t="s">
        <v>234</v>
      </c>
      <c r="B214" s="28" t="s">
        <v>298</v>
      </c>
      <c r="C214" s="17" t="s">
        <v>250</v>
      </c>
      <c r="D214" s="17" t="s">
        <v>199</v>
      </c>
      <c r="E214" s="23" t="s">
        <v>387</v>
      </c>
      <c r="F214" s="23" t="s">
        <v>235</v>
      </c>
      <c r="G214" s="134">
        <v>214</v>
      </c>
      <c r="H214" s="135"/>
      <c r="I214" s="135"/>
      <c r="J214" s="135"/>
      <c r="K214" s="136">
        <v>45.982</v>
      </c>
      <c r="L214" s="136">
        <v>136.484</v>
      </c>
    </row>
    <row r="215" spans="1:12" ht="15.75">
      <c r="A215" s="31" t="s">
        <v>388</v>
      </c>
      <c r="B215" s="28" t="s">
        <v>298</v>
      </c>
      <c r="C215" s="17" t="s">
        <v>227</v>
      </c>
      <c r="D215" s="17"/>
      <c r="E215" s="23"/>
      <c r="F215" s="23"/>
      <c r="G215" s="134">
        <f aca="true" t="shared" si="44" ref="G215:L215">G216</f>
        <v>0</v>
      </c>
      <c r="H215" s="134">
        <f t="shared" si="44"/>
        <v>0</v>
      </c>
      <c r="I215" s="134">
        <f t="shared" si="44"/>
        <v>0</v>
      </c>
      <c r="J215" s="134">
        <f t="shared" si="44"/>
        <v>0</v>
      </c>
      <c r="K215" s="134">
        <f t="shared" si="44"/>
        <v>5</v>
      </c>
      <c r="L215" s="134">
        <f t="shared" si="44"/>
        <v>4</v>
      </c>
    </row>
    <row r="216" spans="1:12" s="5" customFormat="1" ht="17.25" customHeight="1">
      <c r="A216" s="62" t="s">
        <v>110</v>
      </c>
      <c r="B216" s="55" t="s">
        <v>298</v>
      </c>
      <c r="C216" s="15" t="s">
        <v>227</v>
      </c>
      <c r="D216" s="15" t="s">
        <v>227</v>
      </c>
      <c r="E216" s="15"/>
      <c r="F216" s="15"/>
      <c r="G216" s="132">
        <f aca="true" t="shared" si="45" ref="G216:L216">G234</f>
        <v>0</v>
      </c>
      <c r="H216" s="132">
        <f t="shared" si="45"/>
        <v>0</v>
      </c>
      <c r="I216" s="132">
        <f t="shared" si="45"/>
        <v>0</v>
      </c>
      <c r="J216" s="132">
        <f t="shared" si="45"/>
        <v>0</v>
      </c>
      <c r="K216" s="132">
        <f t="shared" si="45"/>
        <v>5</v>
      </c>
      <c r="L216" s="132">
        <f t="shared" si="45"/>
        <v>4</v>
      </c>
    </row>
    <row r="217" spans="1:12" ht="3" customHeight="1" hidden="1">
      <c r="A217" s="37" t="s">
        <v>303</v>
      </c>
      <c r="B217" s="28" t="s">
        <v>298</v>
      </c>
      <c r="C217" s="6" t="s">
        <v>227</v>
      </c>
      <c r="D217" s="6" t="s">
        <v>227</v>
      </c>
      <c r="E217" s="6" t="s">
        <v>145</v>
      </c>
      <c r="F217" s="17" t="s">
        <v>281</v>
      </c>
      <c r="G217" s="134"/>
      <c r="H217" s="135"/>
      <c r="I217" s="135"/>
      <c r="J217" s="135"/>
      <c r="K217" s="136"/>
      <c r="L217" s="136"/>
    </row>
    <row r="218" spans="1:12" ht="19.5" customHeight="1" hidden="1">
      <c r="A218" s="37" t="s">
        <v>310</v>
      </c>
      <c r="B218" s="28" t="s">
        <v>298</v>
      </c>
      <c r="C218" s="6" t="s">
        <v>227</v>
      </c>
      <c r="D218" s="6" t="s">
        <v>227</v>
      </c>
      <c r="E218" s="6" t="s">
        <v>256</v>
      </c>
      <c r="F218" s="17" t="s">
        <v>281</v>
      </c>
      <c r="G218" s="134"/>
      <c r="H218" s="135"/>
      <c r="I218" s="135"/>
      <c r="J218" s="135"/>
      <c r="K218" s="136"/>
      <c r="L218" s="136"/>
    </row>
    <row r="219" spans="1:12" ht="47.25" customHeight="1" hidden="1">
      <c r="A219" s="31" t="s">
        <v>124</v>
      </c>
      <c r="B219" s="28" t="s">
        <v>298</v>
      </c>
      <c r="C219" s="6" t="s">
        <v>227</v>
      </c>
      <c r="D219" s="6" t="s">
        <v>227</v>
      </c>
      <c r="E219" s="6" t="s">
        <v>256</v>
      </c>
      <c r="F219" s="17" t="s">
        <v>125</v>
      </c>
      <c r="G219" s="134"/>
      <c r="H219" s="135"/>
      <c r="I219" s="135"/>
      <c r="J219" s="135"/>
      <c r="K219" s="136"/>
      <c r="L219" s="136"/>
    </row>
    <row r="220" spans="1:12" ht="36" customHeight="1" hidden="1">
      <c r="A220" s="31" t="s">
        <v>265</v>
      </c>
      <c r="B220" s="28" t="s">
        <v>298</v>
      </c>
      <c r="C220" s="6" t="s">
        <v>227</v>
      </c>
      <c r="D220" s="6" t="s">
        <v>227</v>
      </c>
      <c r="E220" s="17" t="s">
        <v>256</v>
      </c>
      <c r="F220" s="17" t="s">
        <v>266</v>
      </c>
      <c r="G220" s="134"/>
      <c r="H220" s="135"/>
      <c r="I220" s="135"/>
      <c r="J220" s="135"/>
      <c r="K220" s="136"/>
      <c r="L220" s="136"/>
    </row>
    <row r="221" spans="1:12" ht="20.25" customHeight="1" hidden="1">
      <c r="A221" s="31" t="s">
        <v>261</v>
      </c>
      <c r="B221" s="28" t="s">
        <v>298</v>
      </c>
      <c r="C221" s="6" t="s">
        <v>227</v>
      </c>
      <c r="D221" s="6" t="s">
        <v>227</v>
      </c>
      <c r="E221" s="17" t="s">
        <v>256</v>
      </c>
      <c r="F221" s="17" t="s">
        <v>262</v>
      </c>
      <c r="G221" s="134"/>
      <c r="H221" s="135"/>
      <c r="I221" s="135"/>
      <c r="J221" s="135"/>
      <c r="K221" s="136"/>
      <c r="L221" s="136"/>
    </row>
    <row r="222" spans="1:12" ht="23.25" customHeight="1" hidden="1">
      <c r="A222" s="31" t="s">
        <v>263</v>
      </c>
      <c r="B222" s="28" t="s">
        <v>298</v>
      </c>
      <c r="C222" s="6" t="s">
        <v>227</v>
      </c>
      <c r="D222" s="6" t="s">
        <v>227</v>
      </c>
      <c r="E222" s="17" t="s">
        <v>256</v>
      </c>
      <c r="F222" s="17" t="s">
        <v>264</v>
      </c>
      <c r="G222" s="134"/>
      <c r="H222" s="135"/>
      <c r="I222" s="135"/>
      <c r="J222" s="135"/>
      <c r="K222" s="136"/>
      <c r="L222" s="136"/>
    </row>
    <row r="223" spans="1:12" ht="19.5" customHeight="1" hidden="1">
      <c r="A223" s="31" t="s">
        <v>267</v>
      </c>
      <c r="B223" s="28" t="s">
        <v>298</v>
      </c>
      <c r="C223" s="6" t="s">
        <v>227</v>
      </c>
      <c r="D223" s="6" t="s">
        <v>227</v>
      </c>
      <c r="E223" s="17" t="s">
        <v>256</v>
      </c>
      <c r="F223" s="17" t="s">
        <v>268</v>
      </c>
      <c r="G223" s="134"/>
      <c r="H223" s="135"/>
      <c r="I223" s="135"/>
      <c r="J223" s="135"/>
      <c r="K223" s="136"/>
      <c r="L223" s="136"/>
    </row>
    <row r="224" spans="1:12" ht="21.75" customHeight="1" hidden="1">
      <c r="A224" s="31" t="s">
        <v>269</v>
      </c>
      <c r="B224" s="28" t="s">
        <v>298</v>
      </c>
      <c r="C224" s="6" t="s">
        <v>227</v>
      </c>
      <c r="D224" s="6" t="s">
        <v>227</v>
      </c>
      <c r="E224" s="17" t="s">
        <v>256</v>
      </c>
      <c r="F224" s="17" t="s">
        <v>270</v>
      </c>
      <c r="G224" s="134"/>
      <c r="H224" s="135"/>
      <c r="I224" s="135"/>
      <c r="J224" s="135"/>
      <c r="K224" s="136"/>
      <c r="L224" s="136"/>
    </row>
    <row r="225" spans="1:12" ht="33.75" customHeight="1" hidden="1">
      <c r="A225" s="31" t="s">
        <v>150</v>
      </c>
      <c r="B225" s="28" t="s">
        <v>298</v>
      </c>
      <c r="C225" s="6" t="s">
        <v>227</v>
      </c>
      <c r="D225" s="6" t="s">
        <v>227</v>
      </c>
      <c r="E225" s="17" t="s">
        <v>256</v>
      </c>
      <c r="F225" s="17" t="s">
        <v>272</v>
      </c>
      <c r="G225" s="134"/>
      <c r="H225" s="135"/>
      <c r="I225" s="135"/>
      <c r="J225" s="135"/>
      <c r="K225" s="136"/>
      <c r="L225" s="136"/>
    </row>
    <row r="226" spans="1:12" ht="30.75" customHeight="1" hidden="1">
      <c r="A226" s="35" t="s">
        <v>153</v>
      </c>
      <c r="B226" s="28" t="s">
        <v>298</v>
      </c>
      <c r="C226" s="6" t="s">
        <v>227</v>
      </c>
      <c r="D226" s="6" t="s">
        <v>227</v>
      </c>
      <c r="E226" s="17" t="s">
        <v>256</v>
      </c>
      <c r="F226" s="17" t="s">
        <v>154</v>
      </c>
      <c r="G226" s="134"/>
      <c r="H226" s="135"/>
      <c r="I226" s="135"/>
      <c r="J226" s="135"/>
      <c r="K226" s="136"/>
      <c r="L226" s="136"/>
    </row>
    <row r="227" spans="1:12" ht="15.75" hidden="1">
      <c r="A227" s="31" t="s">
        <v>228</v>
      </c>
      <c r="B227" s="28" t="s">
        <v>298</v>
      </c>
      <c r="C227" s="6" t="s">
        <v>227</v>
      </c>
      <c r="D227" s="6" t="s">
        <v>227</v>
      </c>
      <c r="E227" s="17" t="s">
        <v>256</v>
      </c>
      <c r="F227" s="17" t="s">
        <v>229</v>
      </c>
      <c r="G227" s="134"/>
      <c r="H227" s="135"/>
      <c r="I227" s="135"/>
      <c r="J227" s="135"/>
      <c r="K227" s="136"/>
      <c r="L227" s="136"/>
    </row>
    <row r="228" spans="1:12" ht="25.5" hidden="1">
      <c r="A228" s="36" t="s">
        <v>231</v>
      </c>
      <c r="B228" s="28" t="s">
        <v>298</v>
      </c>
      <c r="C228" s="6" t="s">
        <v>227</v>
      </c>
      <c r="D228" s="6" t="s">
        <v>227</v>
      </c>
      <c r="E228" s="17" t="s">
        <v>256</v>
      </c>
      <c r="F228" s="17" t="s">
        <v>230</v>
      </c>
      <c r="G228" s="134"/>
      <c r="H228" s="135"/>
      <c r="I228" s="135"/>
      <c r="J228" s="135"/>
      <c r="K228" s="136"/>
      <c r="L228" s="136"/>
    </row>
    <row r="229" spans="1:12" ht="25.5" hidden="1">
      <c r="A229" s="35" t="s">
        <v>233</v>
      </c>
      <c r="B229" s="28" t="s">
        <v>298</v>
      </c>
      <c r="C229" s="6" t="s">
        <v>227</v>
      </c>
      <c r="D229" s="6" t="s">
        <v>227</v>
      </c>
      <c r="E229" s="17" t="s">
        <v>256</v>
      </c>
      <c r="F229" s="17" t="s">
        <v>232</v>
      </c>
      <c r="G229" s="134"/>
      <c r="H229" s="135"/>
      <c r="I229" s="135"/>
      <c r="J229" s="135"/>
      <c r="K229" s="136"/>
      <c r="L229" s="136"/>
    </row>
    <row r="230" spans="1:12" ht="15.75" hidden="1">
      <c r="A230" s="31" t="s">
        <v>234</v>
      </c>
      <c r="B230" s="28" t="s">
        <v>298</v>
      </c>
      <c r="C230" s="6" t="s">
        <v>227</v>
      </c>
      <c r="D230" s="6" t="s">
        <v>227</v>
      </c>
      <c r="E230" s="17" t="s">
        <v>256</v>
      </c>
      <c r="F230" s="17" t="s">
        <v>235</v>
      </c>
      <c r="G230" s="134"/>
      <c r="H230" s="135"/>
      <c r="I230" s="135"/>
      <c r="J230" s="135"/>
      <c r="K230" s="136"/>
      <c r="L230" s="136"/>
    </row>
    <row r="231" spans="1:12" ht="25.5" hidden="1">
      <c r="A231" s="31" t="s">
        <v>117</v>
      </c>
      <c r="B231" s="28" t="s">
        <v>298</v>
      </c>
      <c r="C231" s="6" t="s">
        <v>227</v>
      </c>
      <c r="D231" s="6" t="s">
        <v>227</v>
      </c>
      <c r="E231" s="17" t="s">
        <v>256</v>
      </c>
      <c r="F231" s="17" t="s">
        <v>236</v>
      </c>
      <c r="G231" s="134"/>
      <c r="H231" s="135"/>
      <c r="I231" s="135"/>
      <c r="J231" s="135"/>
      <c r="K231" s="136"/>
      <c r="L231" s="136"/>
    </row>
    <row r="232" spans="1:12" ht="23.25" customHeight="1" hidden="1">
      <c r="A232" s="35" t="s">
        <v>168</v>
      </c>
      <c r="B232" s="28" t="s">
        <v>298</v>
      </c>
      <c r="C232" s="6" t="s">
        <v>227</v>
      </c>
      <c r="D232" s="6" t="s">
        <v>227</v>
      </c>
      <c r="E232" s="17" t="s">
        <v>256</v>
      </c>
      <c r="F232" s="17" t="s">
        <v>118</v>
      </c>
      <c r="G232" s="134"/>
      <c r="H232" s="135"/>
      <c r="I232" s="135"/>
      <c r="J232" s="135"/>
      <c r="K232" s="136"/>
      <c r="L232" s="136"/>
    </row>
    <row r="233" spans="1:12" ht="16.5" customHeight="1" hidden="1">
      <c r="A233" s="35" t="s">
        <v>119</v>
      </c>
      <c r="B233" s="28" t="s">
        <v>298</v>
      </c>
      <c r="C233" s="6" t="s">
        <v>227</v>
      </c>
      <c r="D233" s="6" t="s">
        <v>227</v>
      </c>
      <c r="E233" s="17" t="s">
        <v>256</v>
      </c>
      <c r="F233" s="17" t="s">
        <v>120</v>
      </c>
      <c r="G233" s="134"/>
      <c r="H233" s="135"/>
      <c r="I233" s="135"/>
      <c r="J233" s="135"/>
      <c r="K233" s="136"/>
      <c r="L233" s="136"/>
    </row>
    <row r="234" spans="1:12" ht="16.5" customHeight="1">
      <c r="A234" s="40" t="s">
        <v>468</v>
      </c>
      <c r="B234" s="28" t="s">
        <v>298</v>
      </c>
      <c r="C234" s="17" t="s">
        <v>227</v>
      </c>
      <c r="D234" s="17" t="s">
        <v>227</v>
      </c>
      <c r="E234" s="17" t="s">
        <v>389</v>
      </c>
      <c r="F234" s="17"/>
      <c r="G234" s="134">
        <f aca="true" t="shared" si="46" ref="G234:L234">G235</f>
        <v>0</v>
      </c>
      <c r="H234" s="134">
        <f t="shared" si="46"/>
        <v>0</v>
      </c>
      <c r="I234" s="134">
        <f t="shared" si="46"/>
        <v>0</v>
      </c>
      <c r="J234" s="134">
        <f t="shared" si="46"/>
        <v>0</v>
      </c>
      <c r="K234" s="134">
        <f t="shared" si="46"/>
        <v>5</v>
      </c>
      <c r="L234" s="134">
        <f t="shared" si="46"/>
        <v>4</v>
      </c>
    </row>
    <row r="235" spans="1:12" ht="14.25" customHeight="1">
      <c r="A235" s="32" t="s">
        <v>391</v>
      </c>
      <c r="B235" s="28" t="s">
        <v>298</v>
      </c>
      <c r="C235" s="17" t="s">
        <v>227</v>
      </c>
      <c r="D235" s="17" t="s">
        <v>227</v>
      </c>
      <c r="E235" s="17" t="s">
        <v>390</v>
      </c>
      <c r="F235" s="17"/>
      <c r="G235" s="134">
        <f aca="true" t="shared" si="47" ref="G235:L235">G240</f>
        <v>0</v>
      </c>
      <c r="H235" s="134">
        <f t="shared" si="47"/>
        <v>0</v>
      </c>
      <c r="I235" s="134">
        <f t="shared" si="47"/>
        <v>0</v>
      </c>
      <c r="J235" s="134">
        <f t="shared" si="47"/>
        <v>0</v>
      </c>
      <c r="K235" s="134">
        <f t="shared" si="47"/>
        <v>5</v>
      </c>
      <c r="L235" s="134">
        <f t="shared" si="47"/>
        <v>4</v>
      </c>
    </row>
    <row r="236" spans="1:12" ht="1.5" customHeight="1" hidden="1">
      <c r="A236" s="31" t="s">
        <v>124</v>
      </c>
      <c r="B236" s="28" t="s">
        <v>298</v>
      </c>
      <c r="C236" s="17" t="s">
        <v>227</v>
      </c>
      <c r="D236" s="17" t="s">
        <v>227</v>
      </c>
      <c r="E236" s="17" t="s">
        <v>287</v>
      </c>
      <c r="F236" s="17" t="s">
        <v>125</v>
      </c>
      <c r="G236" s="134"/>
      <c r="H236" s="135"/>
      <c r="I236" s="135"/>
      <c r="J236" s="135"/>
      <c r="K236" s="136"/>
      <c r="L236" s="136"/>
    </row>
    <row r="237" spans="1:12" ht="15.75" hidden="1">
      <c r="A237" s="31" t="s">
        <v>304</v>
      </c>
      <c r="B237" s="28" t="s">
        <v>298</v>
      </c>
      <c r="C237" s="17" t="s">
        <v>227</v>
      </c>
      <c r="D237" s="17" t="s">
        <v>227</v>
      </c>
      <c r="E237" s="17" t="s">
        <v>287</v>
      </c>
      <c r="F237" s="17" t="s">
        <v>305</v>
      </c>
      <c r="G237" s="134"/>
      <c r="H237" s="135"/>
      <c r="I237" s="135"/>
      <c r="J237" s="135"/>
      <c r="K237" s="136"/>
      <c r="L237" s="136"/>
    </row>
    <row r="238" spans="1:12" ht="15.75" hidden="1">
      <c r="A238" s="31" t="s">
        <v>261</v>
      </c>
      <c r="B238" s="28" t="s">
        <v>298</v>
      </c>
      <c r="C238" s="17" t="s">
        <v>227</v>
      </c>
      <c r="D238" s="17" t="s">
        <v>227</v>
      </c>
      <c r="E238" s="17" t="s">
        <v>287</v>
      </c>
      <c r="F238" s="17" t="s">
        <v>306</v>
      </c>
      <c r="G238" s="134"/>
      <c r="H238" s="135"/>
      <c r="I238" s="135"/>
      <c r="J238" s="135"/>
      <c r="K238" s="136"/>
      <c r="L238" s="136"/>
    </row>
    <row r="239" spans="1:12" ht="15.75" hidden="1">
      <c r="A239" s="31" t="s">
        <v>263</v>
      </c>
      <c r="B239" s="28" t="s">
        <v>298</v>
      </c>
      <c r="C239" s="17" t="s">
        <v>227</v>
      </c>
      <c r="D239" s="17" t="s">
        <v>227</v>
      </c>
      <c r="E239" s="17" t="s">
        <v>287</v>
      </c>
      <c r="F239" s="17" t="s">
        <v>307</v>
      </c>
      <c r="G239" s="134"/>
      <c r="H239" s="135"/>
      <c r="I239" s="135"/>
      <c r="J239" s="135"/>
      <c r="K239" s="136"/>
      <c r="L239" s="136"/>
    </row>
    <row r="240" spans="1:12" ht="27.75" customHeight="1">
      <c r="A240" s="31" t="s">
        <v>578</v>
      </c>
      <c r="B240" s="28" t="s">
        <v>298</v>
      </c>
      <c r="C240" s="17" t="s">
        <v>227</v>
      </c>
      <c r="D240" s="17" t="s">
        <v>227</v>
      </c>
      <c r="E240" s="17" t="s">
        <v>390</v>
      </c>
      <c r="F240" s="17" t="s">
        <v>268</v>
      </c>
      <c r="G240" s="134">
        <v>0</v>
      </c>
      <c r="H240" s="134"/>
      <c r="I240" s="134"/>
      <c r="J240" s="134"/>
      <c r="K240" s="134">
        <v>5</v>
      </c>
      <c r="L240" s="134">
        <v>4</v>
      </c>
    </row>
    <row r="241" spans="1:12" ht="0.75" customHeight="1" hidden="1">
      <c r="A241" s="31" t="s">
        <v>228</v>
      </c>
      <c r="B241" s="28" t="s">
        <v>298</v>
      </c>
      <c r="C241" s="17" t="s">
        <v>227</v>
      </c>
      <c r="D241" s="17" t="s">
        <v>227</v>
      </c>
      <c r="E241" s="17" t="s">
        <v>287</v>
      </c>
      <c r="F241" s="15" t="s">
        <v>229</v>
      </c>
      <c r="G241" s="132"/>
      <c r="H241" s="135"/>
      <c r="I241" s="135"/>
      <c r="J241" s="135"/>
      <c r="K241" s="136"/>
      <c r="L241" s="136"/>
    </row>
    <row r="242" spans="1:12" ht="25.5" hidden="1">
      <c r="A242" s="36" t="s">
        <v>231</v>
      </c>
      <c r="B242" s="28" t="s">
        <v>298</v>
      </c>
      <c r="C242" s="17" t="s">
        <v>227</v>
      </c>
      <c r="D242" s="17" t="s">
        <v>227</v>
      </c>
      <c r="E242" s="17" t="s">
        <v>287</v>
      </c>
      <c r="F242" s="17" t="s">
        <v>230</v>
      </c>
      <c r="G242" s="134"/>
      <c r="H242" s="135"/>
      <c r="I242" s="135"/>
      <c r="J242" s="135"/>
      <c r="K242" s="136"/>
      <c r="L242" s="136"/>
    </row>
    <row r="243" spans="1:12" ht="25.5" hidden="1">
      <c r="A243" s="35" t="s">
        <v>233</v>
      </c>
      <c r="B243" s="28" t="s">
        <v>298</v>
      </c>
      <c r="C243" s="17" t="s">
        <v>227</v>
      </c>
      <c r="D243" s="17" t="s">
        <v>227</v>
      </c>
      <c r="E243" s="17" t="s">
        <v>287</v>
      </c>
      <c r="F243" s="17" t="s">
        <v>232</v>
      </c>
      <c r="G243" s="134"/>
      <c r="H243" s="135"/>
      <c r="I243" s="135"/>
      <c r="J243" s="135"/>
      <c r="K243" s="136"/>
      <c r="L243" s="136"/>
    </row>
    <row r="244" spans="1:12" ht="0.75" customHeight="1" hidden="1">
      <c r="A244" s="31" t="s">
        <v>292</v>
      </c>
      <c r="B244" s="28" t="s">
        <v>298</v>
      </c>
      <c r="C244" s="17" t="s">
        <v>227</v>
      </c>
      <c r="D244" s="17" t="s">
        <v>227</v>
      </c>
      <c r="E244" s="17" t="s">
        <v>287</v>
      </c>
      <c r="F244" s="15" t="s">
        <v>293</v>
      </c>
      <c r="G244" s="132"/>
      <c r="H244" s="135"/>
      <c r="I244" s="135"/>
      <c r="J244" s="135"/>
      <c r="K244" s="136"/>
      <c r="L244" s="136"/>
    </row>
    <row r="245" spans="1:12" ht="15.75" hidden="1">
      <c r="A245" s="31" t="s">
        <v>294</v>
      </c>
      <c r="B245" s="28" t="s">
        <v>298</v>
      </c>
      <c r="C245" s="15" t="s">
        <v>227</v>
      </c>
      <c r="D245" s="15" t="s">
        <v>227</v>
      </c>
      <c r="E245" s="15" t="s">
        <v>287</v>
      </c>
      <c r="F245" s="15" t="s">
        <v>295</v>
      </c>
      <c r="G245" s="132"/>
      <c r="H245" s="135"/>
      <c r="I245" s="135"/>
      <c r="J245" s="135"/>
      <c r="K245" s="136"/>
      <c r="L245" s="136"/>
    </row>
    <row r="246" spans="1:12" ht="54" customHeight="1" hidden="1">
      <c r="A246" s="31" t="s">
        <v>133</v>
      </c>
      <c r="B246" s="28" t="s">
        <v>298</v>
      </c>
      <c r="C246" s="17" t="s">
        <v>227</v>
      </c>
      <c r="D246" s="17" t="s">
        <v>227</v>
      </c>
      <c r="E246" s="17" t="s">
        <v>287</v>
      </c>
      <c r="F246" s="17" t="s">
        <v>194</v>
      </c>
      <c r="G246" s="134"/>
      <c r="H246" s="135"/>
      <c r="I246" s="135"/>
      <c r="J246" s="135"/>
      <c r="K246" s="136"/>
      <c r="L246" s="136"/>
    </row>
    <row r="247" spans="1:12" ht="0.75" customHeight="1" hidden="1">
      <c r="A247" s="35" t="s">
        <v>134</v>
      </c>
      <c r="B247" s="28" t="s">
        <v>298</v>
      </c>
      <c r="C247" s="17" t="s">
        <v>227</v>
      </c>
      <c r="D247" s="17" t="s">
        <v>227</v>
      </c>
      <c r="E247" s="17" t="s">
        <v>287</v>
      </c>
      <c r="F247" s="17" t="s">
        <v>248</v>
      </c>
      <c r="G247" s="134"/>
      <c r="H247" s="135"/>
      <c r="I247" s="135"/>
      <c r="J247" s="135"/>
      <c r="K247" s="136"/>
      <c r="L247" s="136"/>
    </row>
    <row r="248" spans="1:12" ht="0.75" customHeight="1" hidden="1">
      <c r="A248" s="31" t="s">
        <v>135</v>
      </c>
      <c r="B248" s="28" t="s">
        <v>298</v>
      </c>
      <c r="C248" s="17" t="s">
        <v>227</v>
      </c>
      <c r="D248" s="17" t="s">
        <v>227</v>
      </c>
      <c r="E248" s="17" t="s">
        <v>287</v>
      </c>
      <c r="F248" s="15" t="s">
        <v>136</v>
      </c>
      <c r="G248" s="132"/>
      <c r="H248" s="135"/>
      <c r="I248" s="135"/>
      <c r="J248" s="135"/>
      <c r="K248" s="136"/>
      <c r="L248" s="136"/>
    </row>
    <row r="249" spans="1:12" ht="54" customHeight="1" hidden="1">
      <c r="A249" s="31" t="s">
        <v>137</v>
      </c>
      <c r="B249" s="28" t="s">
        <v>298</v>
      </c>
      <c r="C249" s="17" t="s">
        <v>227</v>
      </c>
      <c r="D249" s="17" t="s">
        <v>227</v>
      </c>
      <c r="E249" s="17" t="s">
        <v>287</v>
      </c>
      <c r="F249" s="17" t="s">
        <v>278</v>
      </c>
      <c r="G249" s="134"/>
      <c r="H249" s="135"/>
      <c r="I249" s="135"/>
      <c r="J249" s="135"/>
      <c r="K249" s="136"/>
      <c r="L249" s="136"/>
    </row>
    <row r="250" spans="1:12" ht="15.75" hidden="1">
      <c r="A250" s="35" t="s">
        <v>138</v>
      </c>
      <c r="B250" s="28" t="s">
        <v>298</v>
      </c>
      <c r="C250" s="17" t="s">
        <v>227</v>
      </c>
      <c r="D250" s="17" t="s">
        <v>227</v>
      </c>
      <c r="E250" s="17" t="s">
        <v>287</v>
      </c>
      <c r="F250" s="17" t="s">
        <v>139</v>
      </c>
      <c r="G250" s="134"/>
      <c r="H250" s="135"/>
      <c r="I250" s="135"/>
      <c r="J250" s="135"/>
      <c r="K250" s="136"/>
      <c r="L250" s="136"/>
    </row>
    <row r="251" spans="1:12" ht="18.75" customHeight="1" hidden="1">
      <c r="A251" s="31" t="s">
        <v>234</v>
      </c>
      <c r="B251" s="28" t="s">
        <v>298</v>
      </c>
      <c r="C251" s="15" t="s">
        <v>227</v>
      </c>
      <c r="D251" s="15" t="s">
        <v>227</v>
      </c>
      <c r="E251" s="15" t="s">
        <v>287</v>
      </c>
      <c r="F251" s="15" t="s">
        <v>235</v>
      </c>
      <c r="G251" s="132"/>
      <c r="H251" s="135"/>
      <c r="I251" s="135"/>
      <c r="J251" s="135"/>
      <c r="K251" s="136"/>
      <c r="L251" s="136"/>
    </row>
    <row r="252" spans="1:12" ht="18.75" customHeight="1" hidden="1">
      <c r="A252" s="31" t="s">
        <v>117</v>
      </c>
      <c r="B252" s="28" t="s">
        <v>298</v>
      </c>
      <c r="C252" s="17" t="s">
        <v>227</v>
      </c>
      <c r="D252" s="17" t="s">
        <v>227</v>
      </c>
      <c r="E252" s="17" t="s">
        <v>287</v>
      </c>
      <c r="F252" s="17" t="s">
        <v>236</v>
      </c>
      <c r="G252" s="134"/>
      <c r="H252" s="135"/>
      <c r="I252" s="135"/>
      <c r="J252" s="135"/>
      <c r="K252" s="136"/>
      <c r="L252" s="136"/>
    </row>
    <row r="253" spans="1:12" ht="21" customHeight="1" hidden="1">
      <c r="A253" s="35" t="s">
        <v>168</v>
      </c>
      <c r="B253" s="28" t="s">
        <v>298</v>
      </c>
      <c r="C253" s="17" t="s">
        <v>227</v>
      </c>
      <c r="D253" s="17" t="s">
        <v>227</v>
      </c>
      <c r="E253" s="17" t="s">
        <v>287</v>
      </c>
      <c r="F253" s="17" t="s">
        <v>118</v>
      </c>
      <c r="G253" s="134"/>
      <c r="H253" s="135"/>
      <c r="I253" s="135"/>
      <c r="J253" s="135"/>
      <c r="K253" s="136"/>
      <c r="L253" s="136"/>
    </row>
    <row r="254" spans="1:12" ht="24" customHeight="1" hidden="1">
      <c r="A254" s="35" t="s">
        <v>119</v>
      </c>
      <c r="B254" s="28" t="s">
        <v>298</v>
      </c>
      <c r="C254" s="17" t="s">
        <v>227</v>
      </c>
      <c r="D254" s="17" t="s">
        <v>227</v>
      </c>
      <c r="E254" s="17" t="s">
        <v>287</v>
      </c>
      <c r="F254" s="17" t="s">
        <v>120</v>
      </c>
      <c r="G254" s="134"/>
      <c r="H254" s="135"/>
      <c r="I254" s="135"/>
      <c r="J254" s="135"/>
      <c r="K254" s="136"/>
      <c r="L254" s="136"/>
    </row>
    <row r="255" spans="1:12" ht="33.75" customHeight="1" hidden="1">
      <c r="A255" s="41" t="s">
        <v>122</v>
      </c>
      <c r="B255" s="28" t="s">
        <v>298</v>
      </c>
      <c r="C255" s="17" t="s">
        <v>227</v>
      </c>
      <c r="D255" s="17" t="s">
        <v>227</v>
      </c>
      <c r="E255" s="17" t="s">
        <v>123</v>
      </c>
      <c r="F255" s="17" t="s">
        <v>281</v>
      </c>
      <c r="G255" s="134"/>
      <c r="H255" s="135"/>
      <c r="I255" s="135"/>
      <c r="J255" s="135"/>
      <c r="K255" s="136"/>
      <c r="L255" s="136"/>
    </row>
    <row r="256" spans="1:12" ht="22.5" customHeight="1" hidden="1">
      <c r="A256" s="37"/>
      <c r="B256" s="28" t="s">
        <v>298</v>
      </c>
      <c r="C256" s="17"/>
      <c r="D256" s="17"/>
      <c r="E256" s="17"/>
      <c r="F256" s="17"/>
      <c r="G256" s="134"/>
      <c r="H256" s="135"/>
      <c r="I256" s="135"/>
      <c r="J256" s="135"/>
      <c r="K256" s="136"/>
      <c r="L256" s="136"/>
    </row>
    <row r="257" spans="1:12" ht="33.75" customHeight="1" hidden="1">
      <c r="A257" s="32" t="s">
        <v>184</v>
      </c>
      <c r="B257" s="28" t="s">
        <v>298</v>
      </c>
      <c r="C257" s="15" t="s">
        <v>227</v>
      </c>
      <c r="D257" s="15" t="s">
        <v>227</v>
      </c>
      <c r="E257" s="15" t="s">
        <v>187</v>
      </c>
      <c r="F257" s="15" t="s">
        <v>281</v>
      </c>
      <c r="G257" s="132"/>
      <c r="H257" s="135"/>
      <c r="I257" s="135"/>
      <c r="J257" s="135"/>
      <c r="K257" s="136"/>
      <c r="L257" s="136"/>
    </row>
    <row r="258" spans="1:12" ht="20.25" customHeight="1" hidden="1">
      <c r="A258" s="32" t="s">
        <v>185</v>
      </c>
      <c r="B258" s="28" t="s">
        <v>298</v>
      </c>
      <c r="C258" s="17" t="s">
        <v>227</v>
      </c>
      <c r="D258" s="17" t="s">
        <v>227</v>
      </c>
      <c r="E258" s="17" t="s">
        <v>186</v>
      </c>
      <c r="F258" s="17" t="s">
        <v>281</v>
      </c>
      <c r="G258" s="134"/>
      <c r="H258" s="135"/>
      <c r="I258" s="135"/>
      <c r="J258" s="135"/>
      <c r="K258" s="136"/>
      <c r="L258" s="136"/>
    </row>
    <row r="259" spans="1:12" ht="23.25" customHeight="1" hidden="1">
      <c r="A259" s="37" t="s">
        <v>299</v>
      </c>
      <c r="B259" s="28" t="s">
        <v>298</v>
      </c>
      <c r="C259" s="17" t="s">
        <v>227</v>
      </c>
      <c r="D259" s="17" t="s">
        <v>227</v>
      </c>
      <c r="E259" s="17" t="s">
        <v>186</v>
      </c>
      <c r="F259" s="17" t="s">
        <v>255</v>
      </c>
      <c r="G259" s="134"/>
      <c r="H259" s="135"/>
      <c r="I259" s="135"/>
      <c r="J259" s="135"/>
      <c r="K259" s="136"/>
      <c r="L259" s="136"/>
    </row>
    <row r="260" spans="1:12" ht="21.75" customHeight="1" hidden="1">
      <c r="A260" s="37" t="s">
        <v>246</v>
      </c>
      <c r="B260" s="28" t="s">
        <v>298</v>
      </c>
      <c r="C260" s="17" t="s">
        <v>227</v>
      </c>
      <c r="D260" s="17" t="s">
        <v>227</v>
      </c>
      <c r="E260" s="17" t="s">
        <v>186</v>
      </c>
      <c r="F260" s="17" t="s">
        <v>298</v>
      </c>
      <c r="G260" s="134"/>
      <c r="H260" s="135"/>
      <c r="I260" s="135"/>
      <c r="J260" s="135"/>
      <c r="K260" s="136"/>
      <c r="L260" s="136"/>
    </row>
    <row r="261" spans="1:12" ht="28.5" customHeight="1" hidden="1">
      <c r="A261" s="45" t="s">
        <v>160</v>
      </c>
      <c r="B261" s="28" t="s">
        <v>298</v>
      </c>
      <c r="C261" s="17" t="s">
        <v>227</v>
      </c>
      <c r="D261" s="17" t="s">
        <v>227</v>
      </c>
      <c r="E261" s="17" t="s">
        <v>186</v>
      </c>
      <c r="F261" s="17" t="s">
        <v>298</v>
      </c>
      <c r="G261" s="134"/>
      <c r="H261" s="135"/>
      <c r="I261" s="135"/>
      <c r="J261" s="135"/>
      <c r="K261" s="136"/>
      <c r="L261" s="136"/>
    </row>
    <row r="262" spans="1:12" ht="21" customHeight="1" hidden="1">
      <c r="A262" s="32" t="s">
        <v>252</v>
      </c>
      <c r="B262" s="28" t="s">
        <v>298</v>
      </c>
      <c r="C262" s="15" t="s">
        <v>227</v>
      </c>
      <c r="D262" s="15" t="s">
        <v>227</v>
      </c>
      <c r="E262" s="15" t="s">
        <v>260</v>
      </c>
      <c r="F262" s="15" t="s">
        <v>281</v>
      </c>
      <c r="G262" s="132"/>
      <c r="H262" s="135"/>
      <c r="I262" s="135"/>
      <c r="J262" s="135"/>
      <c r="K262" s="136"/>
      <c r="L262" s="136"/>
    </row>
    <row r="263" spans="1:12" ht="38.25" hidden="1">
      <c r="A263" s="31" t="s">
        <v>124</v>
      </c>
      <c r="B263" s="28" t="s">
        <v>298</v>
      </c>
      <c r="C263" s="17" t="s">
        <v>227</v>
      </c>
      <c r="D263" s="17" t="s">
        <v>227</v>
      </c>
      <c r="E263" s="17" t="s">
        <v>260</v>
      </c>
      <c r="F263" s="15" t="s">
        <v>125</v>
      </c>
      <c r="G263" s="132"/>
      <c r="H263" s="135"/>
      <c r="I263" s="135"/>
      <c r="J263" s="135"/>
      <c r="K263" s="136"/>
      <c r="L263" s="136"/>
    </row>
    <row r="264" spans="1:12" ht="15.75" hidden="1">
      <c r="A264" s="31" t="s">
        <v>304</v>
      </c>
      <c r="B264" s="28" t="s">
        <v>298</v>
      </c>
      <c r="C264" s="17" t="s">
        <v>227</v>
      </c>
      <c r="D264" s="17" t="s">
        <v>227</v>
      </c>
      <c r="E264" s="17" t="s">
        <v>260</v>
      </c>
      <c r="F264" s="15" t="s">
        <v>305</v>
      </c>
      <c r="G264" s="132"/>
      <c r="H264" s="135"/>
      <c r="I264" s="135"/>
      <c r="J264" s="135"/>
      <c r="K264" s="136"/>
      <c r="L264" s="136"/>
    </row>
    <row r="265" spans="1:12" ht="15.75" hidden="1">
      <c r="A265" s="31" t="s">
        <v>261</v>
      </c>
      <c r="B265" s="28" t="s">
        <v>298</v>
      </c>
      <c r="C265" s="17" t="s">
        <v>227</v>
      </c>
      <c r="D265" s="17" t="s">
        <v>227</v>
      </c>
      <c r="E265" s="17" t="s">
        <v>260</v>
      </c>
      <c r="F265" s="17" t="s">
        <v>306</v>
      </c>
      <c r="G265" s="134"/>
      <c r="H265" s="135"/>
      <c r="I265" s="135"/>
      <c r="J265" s="135"/>
      <c r="K265" s="136"/>
      <c r="L265" s="136"/>
    </row>
    <row r="266" spans="1:12" ht="15.75" hidden="1">
      <c r="A266" s="31" t="s">
        <v>263</v>
      </c>
      <c r="B266" s="28" t="s">
        <v>298</v>
      </c>
      <c r="C266" s="17" t="s">
        <v>227</v>
      </c>
      <c r="D266" s="17" t="s">
        <v>227</v>
      </c>
      <c r="E266" s="17" t="s">
        <v>260</v>
      </c>
      <c r="F266" s="17" t="s">
        <v>307</v>
      </c>
      <c r="G266" s="134"/>
      <c r="H266" s="135"/>
      <c r="I266" s="135"/>
      <c r="J266" s="135"/>
      <c r="K266" s="136"/>
      <c r="L266" s="136"/>
    </row>
    <row r="267" spans="1:12" ht="15.75" hidden="1">
      <c r="A267" s="31" t="s">
        <v>267</v>
      </c>
      <c r="B267" s="28" t="s">
        <v>298</v>
      </c>
      <c r="C267" s="15" t="s">
        <v>227</v>
      </c>
      <c r="D267" s="15" t="s">
        <v>227</v>
      </c>
      <c r="E267" s="15" t="s">
        <v>260</v>
      </c>
      <c r="F267" s="15" t="s">
        <v>268</v>
      </c>
      <c r="G267" s="132"/>
      <c r="H267" s="135"/>
      <c r="I267" s="135"/>
      <c r="J267" s="135"/>
      <c r="K267" s="136"/>
      <c r="L267" s="136"/>
    </row>
    <row r="268" spans="1:12" ht="15.75" hidden="1">
      <c r="A268" s="31" t="s">
        <v>269</v>
      </c>
      <c r="B268" s="28" t="s">
        <v>298</v>
      </c>
      <c r="C268" s="17" t="s">
        <v>227</v>
      </c>
      <c r="D268" s="17" t="s">
        <v>227</v>
      </c>
      <c r="E268" s="17" t="s">
        <v>260</v>
      </c>
      <c r="F268" s="17" t="s">
        <v>270</v>
      </c>
      <c r="G268" s="134"/>
      <c r="H268" s="135"/>
      <c r="I268" s="135"/>
      <c r="J268" s="135"/>
      <c r="K268" s="136"/>
      <c r="L268" s="136"/>
    </row>
    <row r="269" spans="1:12" ht="30.75" customHeight="1" hidden="1">
      <c r="A269" s="31" t="s">
        <v>150</v>
      </c>
      <c r="B269" s="28" t="s">
        <v>298</v>
      </c>
      <c r="C269" s="17" t="s">
        <v>227</v>
      </c>
      <c r="D269" s="17" t="s">
        <v>227</v>
      </c>
      <c r="E269" s="17" t="s">
        <v>260</v>
      </c>
      <c r="F269" s="17" t="s">
        <v>272</v>
      </c>
      <c r="G269" s="134"/>
      <c r="H269" s="135"/>
      <c r="I269" s="135"/>
      <c r="J269" s="135"/>
      <c r="K269" s="136"/>
      <c r="L269" s="136"/>
    </row>
    <row r="270" spans="1:12" ht="25.5" hidden="1">
      <c r="A270" s="31" t="s">
        <v>151</v>
      </c>
      <c r="B270" s="28" t="s">
        <v>298</v>
      </c>
      <c r="C270" s="17" t="s">
        <v>227</v>
      </c>
      <c r="D270" s="17" t="s">
        <v>227</v>
      </c>
      <c r="E270" s="17" t="s">
        <v>260</v>
      </c>
      <c r="F270" s="17" t="s">
        <v>152</v>
      </c>
      <c r="G270" s="134"/>
      <c r="H270" s="135"/>
      <c r="I270" s="135"/>
      <c r="J270" s="135"/>
      <c r="K270" s="136"/>
      <c r="L270" s="136"/>
    </row>
    <row r="271" spans="1:12" ht="15.75" hidden="1">
      <c r="A271" s="35" t="s">
        <v>153</v>
      </c>
      <c r="B271" s="28" t="s">
        <v>298</v>
      </c>
      <c r="C271" s="17" t="s">
        <v>227</v>
      </c>
      <c r="D271" s="17" t="s">
        <v>227</v>
      </c>
      <c r="E271" s="17" t="s">
        <v>260</v>
      </c>
      <c r="F271" s="17" t="s">
        <v>154</v>
      </c>
      <c r="G271" s="134"/>
      <c r="H271" s="135"/>
      <c r="I271" s="135"/>
      <c r="J271" s="135"/>
      <c r="K271" s="136"/>
      <c r="L271" s="136"/>
    </row>
    <row r="272" spans="1:12" ht="0.75" customHeight="1" hidden="1">
      <c r="A272" s="31" t="s">
        <v>228</v>
      </c>
      <c r="B272" s="28" t="s">
        <v>298</v>
      </c>
      <c r="C272" s="15" t="s">
        <v>227</v>
      </c>
      <c r="D272" s="15" t="s">
        <v>227</v>
      </c>
      <c r="E272" s="15" t="s">
        <v>260</v>
      </c>
      <c r="F272" s="15" t="s">
        <v>229</v>
      </c>
      <c r="G272" s="132"/>
      <c r="H272" s="135"/>
      <c r="I272" s="135"/>
      <c r="J272" s="135"/>
      <c r="K272" s="136"/>
      <c r="L272" s="136"/>
    </row>
    <row r="273" spans="1:12" ht="25.5" hidden="1">
      <c r="A273" s="36" t="s">
        <v>231</v>
      </c>
      <c r="B273" s="28" t="s">
        <v>298</v>
      </c>
      <c r="C273" s="17" t="s">
        <v>227</v>
      </c>
      <c r="D273" s="17" t="s">
        <v>227</v>
      </c>
      <c r="E273" s="17" t="s">
        <v>260</v>
      </c>
      <c r="F273" s="17" t="s">
        <v>230</v>
      </c>
      <c r="G273" s="134"/>
      <c r="H273" s="135"/>
      <c r="I273" s="135"/>
      <c r="J273" s="135"/>
      <c r="K273" s="136"/>
      <c r="L273" s="136"/>
    </row>
    <row r="274" spans="1:12" ht="15.75" hidden="1">
      <c r="A274" s="35" t="s">
        <v>127</v>
      </c>
      <c r="B274" s="28" t="s">
        <v>298</v>
      </c>
      <c r="C274" s="17" t="s">
        <v>227</v>
      </c>
      <c r="D274" s="17" t="s">
        <v>227</v>
      </c>
      <c r="E274" s="17" t="s">
        <v>260</v>
      </c>
      <c r="F274" s="17" t="s">
        <v>239</v>
      </c>
      <c r="G274" s="134"/>
      <c r="H274" s="135"/>
      <c r="I274" s="135"/>
      <c r="J274" s="135"/>
      <c r="K274" s="136"/>
      <c r="L274" s="136"/>
    </row>
    <row r="275" spans="1:12" ht="25.5" hidden="1">
      <c r="A275" s="35" t="s">
        <v>274</v>
      </c>
      <c r="B275" s="28" t="s">
        <v>298</v>
      </c>
      <c r="C275" s="17" t="s">
        <v>227</v>
      </c>
      <c r="D275" s="17" t="s">
        <v>227</v>
      </c>
      <c r="E275" s="17" t="s">
        <v>260</v>
      </c>
      <c r="F275" s="17" t="s">
        <v>275</v>
      </c>
      <c r="G275" s="134"/>
      <c r="H275" s="135"/>
      <c r="I275" s="135"/>
      <c r="J275" s="135"/>
      <c r="K275" s="136"/>
      <c r="L275" s="136"/>
    </row>
    <row r="276" spans="1:12" ht="15.75" hidden="1">
      <c r="A276" s="39" t="s">
        <v>189</v>
      </c>
      <c r="B276" s="28" t="s">
        <v>298</v>
      </c>
      <c r="C276" s="15" t="s">
        <v>227</v>
      </c>
      <c r="D276" s="15" t="s">
        <v>227</v>
      </c>
      <c r="E276" s="15" t="s">
        <v>260</v>
      </c>
      <c r="F276" s="15" t="s">
        <v>131</v>
      </c>
      <c r="G276" s="132"/>
      <c r="H276" s="135"/>
      <c r="I276" s="135"/>
      <c r="J276" s="135"/>
      <c r="K276" s="136"/>
      <c r="L276" s="136"/>
    </row>
    <row r="277" spans="1:12" ht="25.5" hidden="1">
      <c r="A277" s="39" t="s">
        <v>220</v>
      </c>
      <c r="B277" s="28" t="s">
        <v>298</v>
      </c>
      <c r="C277" s="17" t="s">
        <v>227</v>
      </c>
      <c r="D277" s="17" t="s">
        <v>227</v>
      </c>
      <c r="E277" s="17" t="s">
        <v>260</v>
      </c>
      <c r="F277" s="17" t="s">
        <v>221</v>
      </c>
      <c r="G277" s="134"/>
      <c r="H277" s="135"/>
      <c r="I277" s="135"/>
      <c r="J277" s="135"/>
      <c r="K277" s="136"/>
      <c r="L277" s="136"/>
    </row>
    <row r="278" spans="1:12" ht="25.5" hidden="1">
      <c r="A278" s="39" t="s">
        <v>222</v>
      </c>
      <c r="B278" s="28" t="s">
        <v>298</v>
      </c>
      <c r="C278" s="17" t="s">
        <v>227</v>
      </c>
      <c r="D278" s="17" t="s">
        <v>227</v>
      </c>
      <c r="E278" s="17" t="s">
        <v>260</v>
      </c>
      <c r="F278" s="17" t="s">
        <v>219</v>
      </c>
      <c r="G278" s="134"/>
      <c r="H278" s="135"/>
      <c r="I278" s="135"/>
      <c r="J278" s="135"/>
      <c r="K278" s="136"/>
      <c r="L278" s="136"/>
    </row>
    <row r="279" spans="1:12" ht="15.75" hidden="1">
      <c r="A279" s="35"/>
      <c r="B279" s="28" t="s">
        <v>298</v>
      </c>
      <c r="C279" s="17"/>
      <c r="D279" s="17"/>
      <c r="E279" s="17"/>
      <c r="F279" s="17"/>
      <c r="G279" s="134"/>
      <c r="H279" s="135"/>
      <c r="I279" s="135"/>
      <c r="J279" s="135"/>
      <c r="K279" s="136"/>
      <c r="L279" s="136"/>
    </row>
    <row r="280" spans="1:12" ht="38.25" hidden="1">
      <c r="A280" s="31" t="s">
        <v>292</v>
      </c>
      <c r="B280" s="28" t="s">
        <v>298</v>
      </c>
      <c r="C280" s="15" t="s">
        <v>227</v>
      </c>
      <c r="D280" s="15" t="s">
        <v>227</v>
      </c>
      <c r="E280" s="15" t="s">
        <v>260</v>
      </c>
      <c r="F280" s="15" t="s">
        <v>293</v>
      </c>
      <c r="G280" s="132"/>
      <c r="H280" s="135"/>
      <c r="I280" s="135"/>
      <c r="J280" s="135"/>
      <c r="K280" s="136"/>
      <c r="L280" s="136"/>
    </row>
    <row r="281" spans="1:12" ht="15.75" hidden="1">
      <c r="A281" s="31" t="s">
        <v>294</v>
      </c>
      <c r="B281" s="28" t="s">
        <v>298</v>
      </c>
      <c r="C281" s="15" t="s">
        <v>227</v>
      </c>
      <c r="D281" s="15" t="s">
        <v>227</v>
      </c>
      <c r="E281" s="15" t="s">
        <v>260</v>
      </c>
      <c r="F281" s="15" t="s">
        <v>295</v>
      </c>
      <c r="G281" s="132"/>
      <c r="H281" s="135"/>
      <c r="I281" s="135"/>
      <c r="J281" s="135"/>
      <c r="K281" s="136"/>
      <c r="L281" s="136"/>
    </row>
    <row r="282" spans="1:12" ht="51.75" customHeight="1" hidden="1">
      <c r="A282" s="31" t="s">
        <v>133</v>
      </c>
      <c r="B282" s="28" t="s">
        <v>298</v>
      </c>
      <c r="C282" s="17" t="s">
        <v>227</v>
      </c>
      <c r="D282" s="17" t="s">
        <v>227</v>
      </c>
      <c r="E282" s="17" t="s">
        <v>260</v>
      </c>
      <c r="F282" s="17" t="s">
        <v>194</v>
      </c>
      <c r="G282" s="134"/>
      <c r="H282" s="135"/>
      <c r="I282" s="135"/>
      <c r="J282" s="135"/>
      <c r="K282" s="136"/>
      <c r="L282" s="136"/>
    </row>
    <row r="283" spans="1:12" ht="15.75" hidden="1">
      <c r="A283" s="35" t="s">
        <v>134</v>
      </c>
      <c r="B283" s="28" t="s">
        <v>298</v>
      </c>
      <c r="C283" s="17" t="s">
        <v>227</v>
      </c>
      <c r="D283" s="17" t="s">
        <v>227</v>
      </c>
      <c r="E283" s="17" t="s">
        <v>260</v>
      </c>
      <c r="F283" s="17" t="s">
        <v>248</v>
      </c>
      <c r="G283" s="134"/>
      <c r="H283" s="135"/>
      <c r="I283" s="135"/>
      <c r="J283" s="135"/>
      <c r="K283" s="136"/>
      <c r="L283" s="136"/>
    </row>
    <row r="284" spans="1:12" ht="15.75" hidden="1">
      <c r="A284" s="31" t="s">
        <v>135</v>
      </c>
      <c r="B284" s="28" t="s">
        <v>298</v>
      </c>
      <c r="C284" s="17" t="s">
        <v>227</v>
      </c>
      <c r="D284" s="17" t="s">
        <v>227</v>
      </c>
      <c r="E284" s="17" t="s">
        <v>260</v>
      </c>
      <c r="F284" s="15" t="s">
        <v>136</v>
      </c>
      <c r="G284" s="132"/>
      <c r="H284" s="135"/>
      <c r="I284" s="135"/>
      <c r="J284" s="135"/>
      <c r="K284" s="136"/>
      <c r="L284" s="136"/>
    </row>
    <row r="285" spans="1:12" ht="49.5" customHeight="1" hidden="1">
      <c r="A285" s="31" t="s">
        <v>137</v>
      </c>
      <c r="B285" s="28" t="s">
        <v>298</v>
      </c>
      <c r="C285" s="17" t="s">
        <v>227</v>
      </c>
      <c r="D285" s="17" t="s">
        <v>227</v>
      </c>
      <c r="E285" s="17" t="s">
        <v>260</v>
      </c>
      <c r="F285" s="17" t="s">
        <v>278</v>
      </c>
      <c r="G285" s="134"/>
      <c r="H285" s="135"/>
      <c r="I285" s="135"/>
      <c r="J285" s="135"/>
      <c r="K285" s="136"/>
      <c r="L285" s="136"/>
    </row>
    <row r="286" spans="1:12" ht="15.75" hidden="1">
      <c r="A286" s="35" t="s">
        <v>138</v>
      </c>
      <c r="B286" s="28" t="s">
        <v>298</v>
      </c>
      <c r="C286" s="17" t="s">
        <v>227</v>
      </c>
      <c r="D286" s="17" t="s">
        <v>227</v>
      </c>
      <c r="E286" s="17" t="s">
        <v>260</v>
      </c>
      <c r="F286" s="17" t="s">
        <v>139</v>
      </c>
      <c r="G286" s="134"/>
      <c r="H286" s="135"/>
      <c r="I286" s="135"/>
      <c r="J286" s="135"/>
      <c r="K286" s="136"/>
      <c r="L286" s="136"/>
    </row>
    <row r="287" spans="1:12" ht="15.75" hidden="1">
      <c r="A287" s="31" t="s">
        <v>234</v>
      </c>
      <c r="B287" s="28" t="s">
        <v>298</v>
      </c>
      <c r="C287" s="17" t="s">
        <v>227</v>
      </c>
      <c r="D287" s="17" t="s">
        <v>227</v>
      </c>
      <c r="E287" s="17" t="s">
        <v>260</v>
      </c>
      <c r="F287" s="15" t="s">
        <v>235</v>
      </c>
      <c r="G287" s="132"/>
      <c r="H287" s="135"/>
      <c r="I287" s="135"/>
      <c r="J287" s="135"/>
      <c r="K287" s="136"/>
      <c r="L287" s="136"/>
    </row>
    <row r="288" spans="1:12" ht="25.5" hidden="1">
      <c r="A288" s="31" t="s">
        <v>117</v>
      </c>
      <c r="B288" s="28" t="s">
        <v>298</v>
      </c>
      <c r="C288" s="17" t="s">
        <v>227</v>
      </c>
      <c r="D288" s="17" t="s">
        <v>227</v>
      </c>
      <c r="E288" s="17" t="s">
        <v>260</v>
      </c>
      <c r="F288" s="17" t="s">
        <v>236</v>
      </c>
      <c r="G288" s="134"/>
      <c r="H288" s="135"/>
      <c r="I288" s="135"/>
      <c r="J288" s="135"/>
      <c r="K288" s="136"/>
      <c r="L288" s="136"/>
    </row>
    <row r="289" spans="1:12" ht="24.75" customHeight="1" hidden="1">
      <c r="A289" s="35" t="s">
        <v>168</v>
      </c>
      <c r="B289" s="28" t="s">
        <v>298</v>
      </c>
      <c r="C289" s="17" t="s">
        <v>227</v>
      </c>
      <c r="D289" s="17" t="s">
        <v>227</v>
      </c>
      <c r="E289" s="17" t="s">
        <v>260</v>
      </c>
      <c r="F289" s="17" t="s">
        <v>118</v>
      </c>
      <c r="G289" s="134"/>
      <c r="H289" s="135"/>
      <c r="I289" s="135"/>
      <c r="J289" s="135"/>
      <c r="K289" s="136"/>
      <c r="L289" s="136"/>
    </row>
    <row r="290" spans="1:12" ht="15.75" hidden="1">
      <c r="A290" s="35" t="s">
        <v>119</v>
      </c>
      <c r="B290" s="28" t="s">
        <v>298</v>
      </c>
      <c r="C290" s="17" t="s">
        <v>227</v>
      </c>
      <c r="D290" s="17" t="s">
        <v>227</v>
      </c>
      <c r="E290" s="17" t="s">
        <v>260</v>
      </c>
      <c r="F290" s="17" t="s">
        <v>120</v>
      </c>
      <c r="G290" s="134"/>
      <c r="H290" s="135"/>
      <c r="I290" s="135"/>
      <c r="J290" s="135"/>
      <c r="K290" s="136"/>
      <c r="L290" s="136"/>
    </row>
    <row r="291" spans="1:12" ht="25.5" hidden="1">
      <c r="A291" s="43" t="s">
        <v>114</v>
      </c>
      <c r="B291" s="28" t="s">
        <v>298</v>
      </c>
      <c r="C291" s="15" t="s">
        <v>227</v>
      </c>
      <c r="D291" s="15" t="s">
        <v>227</v>
      </c>
      <c r="E291" s="15" t="s">
        <v>159</v>
      </c>
      <c r="F291" s="15" t="s">
        <v>281</v>
      </c>
      <c r="G291" s="142"/>
      <c r="H291" s="135"/>
      <c r="I291" s="135"/>
      <c r="J291" s="135"/>
      <c r="K291" s="136"/>
      <c r="L291" s="136"/>
    </row>
    <row r="292" spans="1:12" ht="15.75" hidden="1">
      <c r="A292" s="31" t="s">
        <v>267</v>
      </c>
      <c r="B292" s="28" t="s">
        <v>298</v>
      </c>
      <c r="C292" s="15" t="s">
        <v>227</v>
      </c>
      <c r="D292" s="15" t="s">
        <v>227</v>
      </c>
      <c r="E292" s="15" t="s">
        <v>159</v>
      </c>
      <c r="F292" s="15" t="s">
        <v>268</v>
      </c>
      <c r="G292" s="141"/>
      <c r="H292" s="135"/>
      <c r="I292" s="135"/>
      <c r="J292" s="135"/>
      <c r="K292" s="136"/>
      <c r="L292" s="136"/>
    </row>
    <row r="293" spans="1:12" ht="15.75" hidden="1">
      <c r="A293" s="31" t="s">
        <v>269</v>
      </c>
      <c r="B293" s="28" t="s">
        <v>298</v>
      </c>
      <c r="C293" s="17" t="s">
        <v>227</v>
      </c>
      <c r="D293" s="17" t="s">
        <v>227</v>
      </c>
      <c r="E293" s="17" t="s">
        <v>159</v>
      </c>
      <c r="F293" s="17" t="s">
        <v>270</v>
      </c>
      <c r="G293" s="141"/>
      <c r="H293" s="135"/>
      <c r="I293" s="135"/>
      <c r="J293" s="135"/>
      <c r="K293" s="136"/>
      <c r="L293" s="136"/>
    </row>
    <row r="294" spans="1:12" ht="15.75" hidden="1">
      <c r="A294" s="35" t="s">
        <v>153</v>
      </c>
      <c r="B294" s="28" t="s">
        <v>298</v>
      </c>
      <c r="C294" s="17" t="s">
        <v>227</v>
      </c>
      <c r="D294" s="17" t="s">
        <v>227</v>
      </c>
      <c r="E294" s="17" t="s">
        <v>159</v>
      </c>
      <c r="F294" s="17" t="s">
        <v>154</v>
      </c>
      <c r="G294" s="141"/>
      <c r="H294" s="135"/>
      <c r="I294" s="135"/>
      <c r="J294" s="135"/>
      <c r="K294" s="136"/>
      <c r="L294" s="136"/>
    </row>
    <row r="295" spans="1:12" ht="25.5" hidden="1">
      <c r="A295" s="38" t="s">
        <v>132</v>
      </c>
      <c r="B295" s="28" t="s">
        <v>298</v>
      </c>
      <c r="C295" s="15" t="s">
        <v>227</v>
      </c>
      <c r="D295" s="15" t="s">
        <v>227</v>
      </c>
      <c r="E295" s="15" t="s">
        <v>213</v>
      </c>
      <c r="F295" s="15" t="s">
        <v>281</v>
      </c>
      <c r="G295" s="142"/>
      <c r="H295" s="135"/>
      <c r="I295" s="135"/>
      <c r="J295" s="135"/>
      <c r="K295" s="136"/>
      <c r="L295" s="136"/>
    </row>
    <row r="296" spans="1:12" ht="15.75" hidden="1">
      <c r="A296" s="31" t="s">
        <v>267</v>
      </c>
      <c r="B296" s="28" t="s">
        <v>298</v>
      </c>
      <c r="C296" s="15" t="s">
        <v>227</v>
      </c>
      <c r="D296" s="15" t="s">
        <v>227</v>
      </c>
      <c r="E296" s="15" t="s">
        <v>213</v>
      </c>
      <c r="F296" s="15" t="s">
        <v>268</v>
      </c>
      <c r="G296" s="142"/>
      <c r="H296" s="135"/>
      <c r="I296" s="135"/>
      <c r="J296" s="135"/>
      <c r="K296" s="136"/>
      <c r="L296" s="136"/>
    </row>
    <row r="297" spans="1:12" ht="15.75" hidden="1">
      <c r="A297" s="31" t="s">
        <v>269</v>
      </c>
      <c r="B297" s="28" t="s">
        <v>298</v>
      </c>
      <c r="C297" s="17" t="s">
        <v>227</v>
      </c>
      <c r="D297" s="17" t="s">
        <v>227</v>
      </c>
      <c r="E297" s="17" t="s">
        <v>213</v>
      </c>
      <c r="F297" s="17" t="s">
        <v>270</v>
      </c>
      <c r="G297" s="141"/>
      <c r="H297" s="135"/>
      <c r="I297" s="135"/>
      <c r="J297" s="135"/>
      <c r="K297" s="136"/>
      <c r="L297" s="136"/>
    </row>
    <row r="298" spans="1:12" ht="15.75" hidden="1">
      <c r="A298" s="35" t="s">
        <v>153</v>
      </c>
      <c r="B298" s="28" t="s">
        <v>298</v>
      </c>
      <c r="C298" s="17" t="s">
        <v>227</v>
      </c>
      <c r="D298" s="17" t="s">
        <v>227</v>
      </c>
      <c r="E298" s="17" t="s">
        <v>213</v>
      </c>
      <c r="F298" s="17" t="s">
        <v>154</v>
      </c>
      <c r="G298" s="141"/>
      <c r="H298" s="135"/>
      <c r="I298" s="135"/>
      <c r="J298" s="135"/>
      <c r="K298" s="136"/>
      <c r="L298" s="136"/>
    </row>
    <row r="299" spans="1:12" ht="25.5" hidden="1">
      <c r="A299" s="43" t="s">
        <v>167</v>
      </c>
      <c r="B299" s="28" t="s">
        <v>298</v>
      </c>
      <c r="C299" s="15" t="s">
        <v>227</v>
      </c>
      <c r="D299" s="15" t="s">
        <v>227</v>
      </c>
      <c r="E299" s="15" t="s">
        <v>211</v>
      </c>
      <c r="F299" s="15" t="s">
        <v>281</v>
      </c>
      <c r="G299" s="142"/>
      <c r="H299" s="135"/>
      <c r="I299" s="135"/>
      <c r="J299" s="135"/>
      <c r="K299" s="136"/>
      <c r="L299" s="136"/>
    </row>
    <row r="300" spans="1:12" ht="15.75" hidden="1">
      <c r="A300" s="31" t="s">
        <v>267</v>
      </c>
      <c r="B300" s="28" t="s">
        <v>298</v>
      </c>
      <c r="C300" s="15" t="s">
        <v>227</v>
      </c>
      <c r="D300" s="15" t="s">
        <v>227</v>
      </c>
      <c r="E300" s="15" t="s">
        <v>211</v>
      </c>
      <c r="F300" s="15" t="s">
        <v>268</v>
      </c>
      <c r="G300" s="142"/>
      <c r="H300" s="135"/>
      <c r="I300" s="135"/>
      <c r="J300" s="135"/>
      <c r="K300" s="136"/>
      <c r="L300" s="136"/>
    </row>
    <row r="301" spans="1:12" ht="15.75" hidden="1">
      <c r="A301" s="31" t="s">
        <v>269</v>
      </c>
      <c r="B301" s="28" t="s">
        <v>298</v>
      </c>
      <c r="C301" s="17" t="s">
        <v>227</v>
      </c>
      <c r="D301" s="17" t="s">
        <v>227</v>
      </c>
      <c r="E301" s="17" t="s">
        <v>211</v>
      </c>
      <c r="F301" s="17" t="s">
        <v>270</v>
      </c>
      <c r="G301" s="141"/>
      <c r="H301" s="135"/>
      <c r="I301" s="135"/>
      <c r="J301" s="135"/>
      <c r="K301" s="136"/>
      <c r="L301" s="136"/>
    </row>
    <row r="302" spans="1:12" ht="15.75" hidden="1">
      <c r="A302" s="35" t="s">
        <v>153</v>
      </c>
      <c r="B302" s="28" t="s">
        <v>298</v>
      </c>
      <c r="C302" s="17" t="s">
        <v>227</v>
      </c>
      <c r="D302" s="17" t="s">
        <v>227</v>
      </c>
      <c r="E302" s="17" t="s">
        <v>211</v>
      </c>
      <c r="F302" s="17" t="s">
        <v>154</v>
      </c>
      <c r="G302" s="141"/>
      <c r="H302" s="135"/>
      <c r="I302" s="135"/>
      <c r="J302" s="135"/>
      <c r="K302" s="136"/>
      <c r="L302" s="136"/>
    </row>
    <row r="303" spans="1:12" ht="15.75" hidden="1">
      <c r="A303" s="39" t="s">
        <v>189</v>
      </c>
      <c r="B303" s="28" t="s">
        <v>298</v>
      </c>
      <c r="C303" s="17" t="s">
        <v>227</v>
      </c>
      <c r="D303" s="17" t="s">
        <v>227</v>
      </c>
      <c r="E303" s="17" t="s">
        <v>211</v>
      </c>
      <c r="F303" s="17" t="s">
        <v>131</v>
      </c>
      <c r="G303" s="141"/>
      <c r="H303" s="135"/>
      <c r="I303" s="135"/>
      <c r="J303" s="135"/>
      <c r="K303" s="136"/>
      <c r="L303" s="136"/>
    </row>
    <row r="304" spans="1:12" ht="25.5" hidden="1">
      <c r="A304" s="39" t="s">
        <v>220</v>
      </c>
      <c r="B304" s="28" t="s">
        <v>298</v>
      </c>
      <c r="C304" s="17" t="s">
        <v>227</v>
      </c>
      <c r="D304" s="17" t="s">
        <v>227</v>
      </c>
      <c r="E304" s="17" t="s">
        <v>211</v>
      </c>
      <c r="F304" s="17" t="s">
        <v>221</v>
      </c>
      <c r="G304" s="141"/>
      <c r="H304" s="135"/>
      <c r="I304" s="135"/>
      <c r="J304" s="135"/>
      <c r="K304" s="136"/>
      <c r="L304" s="136"/>
    </row>
    <row r="305" spans="1:12" ht="25.5" hidden="1">
      <c r="A305" s="39" t="s">
        <v>222</v>
      </c>
      <c r="B305" s="28" t="s">
        <v>298</v>
      </c>
      <c r="C305" s="17" t="s">
        <v>227</v>
      </c>
      <c r="D305" s="17" t="s">
        <v>227</v>
      </c>
      <c r="E305" s="17" t="s">
        <v>211</v>
      </c>
      <c r="F305" s="17" t="s">
        <v>219</v>
      </c>
      <c r="G305" s="141"/>
      <c r="H305" s="135"/>
      <c r="I305" s="135"/>
      <c r="J305" s="135"/>
      <c r="K305" s="136"/>
      <c r="L305" s="136"/>
    </row>
    <row r="306" spans="1:12" ht="0.75" customHeight="1" hidden="1">
      <c r="A306" s="35"/>
      <c r="B306" s="28" t="s">
        <v>298</v>
      </c>
      <c r="C306" s="17"/>
      <c r="D306" s="17"/>
      <c r="E306" s="17"/>
      <c r="F306" s="17"/>
      <c r="G306" s="134"/>
      <c r="H306" s="135"/>
      <c r="I306" s="135"/>
      <c r="J306" s="135"/>
      <c r="K306" s="136"/>
      <c r="L306" s="136"/>
    </row>
    <row r="307" spans="1:12" ht="46.5" customHeight="1" hidden="1">
      <c r="A307" s="43" t="s">
        <v>224</v>
      </c>
      <c r="B307" s="28" t="s">
        <v>298</v>
      </c>
      <c r="C307" s="15" t="s">
        <v>227</v>
      </c>
      <c r="D307" s="15" t="s">
        <v>227</v>
      </c>
      <c r="E307" s="15" t="s">
        <v>212</v>
      </c>
      <c r="F307" s="15" t="s">
        <v>281</v>
      </c>
      <c r="G307" s="132"/>
      <c r="H307" s="135"/>
      <c r="I307" s="135"/>
      <c r="J307" s="135"/>
      <c r="K307" s="136"/>
      <c r="L307" s="136"/>
    </row>
    <row r="308" spans="1:12" ht="0.75" customHeight="1" hidden="1">
      <c r="A308" s="31" t="s">
        <v>124</v>
      </c>
      <c r="B308" s="28" t="s">
        <v>298</v>
      </c>
      <c r="C308" s="17" t="s">
        <v>227</v>
      </c>
      <c r="D308" s="17" t="s">
        <v>227</v>
      </c>
      <c r="E308" s="17" t="s">
        <v>212</v>
      </c>
      <c r="F308" s="15" t="s">
        <v>125</v>
      </c>
      <c r="G308" s="132"/>
      <c r="H308" s="135"/>
      <c r="I308" s="135"/>
      <c r="J308" s="135"/>
      <c r="K308" s="136"/>
      <c r="L308" s="136"/>
    </row>
    <row r="309" spans="1:12" ht="22.5" customHeight="1" hidden="1">
      <c r="A309" s="31" t="s">
        <v>304</v>
      </c>
      <c r="B309" s="28" t="s">
        <v>298</v>
      </c>
      <c r="C309" s="17" t="s">
        <v>227</v>
      </c>
      <c r="D309" s="17" t="s">
        <v>227</v>
      </c>
      <c r="E309" s="17" t="s">
        <v>212</v>
      </c>
      <c r="F309" s="15" t="s">
        <v>305</v>
      </c>
      <c r="G309" s="132"/>
      <c r="H309" s="135"/>
      <c r="I309" s="135"/>
      <c r="J309" s="135"/>
      <c r="K309" s="136"/>
      <c r="L309" s="136"/>
    </row>
    <row r="310" spans="1:12" ht="20.25" customHeight="1" hidden="1">
      <c r="A310" s="31" t="s">
        <v>261</v>
      </c>
      <c r="B310" s="28" t="s">
        <v>298</v>
      </c>
      <c r="C310" s="17" t="s">
        <v>227</v>
      </c>
      <c r="D310" s="17" t="s">
        <v>227</v>
      </c>
      <c r="E310" s="17" t="s">
        <v>212</v>
      </c>
      <c r="F310" s="17" t="s">
        <v>306</v>
      </c>
      <c r="G310" s="134"/>
      <c r="H310" s="135"/>
      <c r="I310" s="135"/>
      <c r="J310" s="135"/>
      <c r="K310" s="136"/>
      <c r="L310" s="136"/>
    </row>
    <row r="311" spans="1:12" ht="22.5" customHeight="1" hidden="1">
      <c r="A311" s="31" t="s">
        <v>263</v>
      </c>
      <c r="B311" s="28" t="s">
        <v>298</v>
      </c>
      <c r="C311" s="17" t="s">
        <v>227</v>
      </c>
      <c r="D311" s="17" t="s">
        <v>227</v>
      </c>
      <c r="E311" s="17" t="s">
        <v>212</v>
      </c>
      <c r="F311" s="17" t="s">
        <v>307</v>
      </c>
      <c r="G311" s="134"/>
      <c r="H311" s="135"/>
      <c r="I311" s="135"/>
      <c r="J311" s="135"/>
      <c r="K311" s="136"/>
      <c r="L311" s="136"/>
    </row>
    <row r="312" spans="1:12" ht="24" customHeight="1" hidden="1">
      <c r="A312" s="31" t="s">
        <v>267</v>
      </c>
      <c r="B312" s="28" t="s">
        <v>298</v>
      </c>
      <c r="C312" s="15" t="s">
        <v>227</v>
      </c>
      <c r="D312" s="15" t="s">
        <v>227</v>
      </c>
      <c r="E312" s="15" t="s">
        <v>212</v>
      </c>
      <c r="F312" s="15" t="s">
        <v>268</v>
      </c>
      <c r="G312" s="132"/>
      <c r="H312" s="135"/>
      <c r="I312" s="135"/>
      <c r="J312" s="135"/>
      <c r="K312" s="136"/>
      <c r="L312" s="136"/>
    </row>
    <row r="313" spans="1:12" ht="0.75" customHeight="1" hidden="1">
      <c r="A313" s="31" t="s">
        <v>269</v>
      </c>
      <c r="B313" s="28" t="s">
        <v>298</v>
      </c>
      <c r="C313" s="17" t="s">
        <v>227</v>
      </c>
      <c r="D313" s="17" t="s">
        <v>227</v>
      </c>
      <c r="E313" s="17" t="s">
        <v>212</v>
      </c>
      <c r="F313" s="17" t="s">
        <v>270</v>
      </c>
      <c r="G313" s="134"/>
      <c r="H313" s="135"/>
      <c r="I313" s="135"/>
      <c r="J313" s="135"/>
      <c r="K313" s="136"/>
      <c r="L313" s="136"/>
    </row>
    <row r="314" spans="1:12" ht="30.75" customHeight="1" hidden="1">
      <c r="A314" s="31" t="s">
        <v>150</v>
      </c>
      <c r="B314" s="28" t="s">
        <v>298</v>
      </c>
      <c r="C314" s="17" t="s">
        <v>227</v>
      </c>
      <c r="D314" s="17" t="s">
        <v>227</v>
      </c>
      <c r="E314" s="17" t="s">
        <v>212</v>
      </c>
      <c r="F314" s="17" t="s">
        <v>272</v>
      </c>
      <c r="G314" s="134"/>
      <c r="H314" s="135"/>
      <c r="I314" s="135"/>
      <c r="J314" s="135"/>
      <c r="K314" s="136"/>
      <c r="L314" s="136"/>
    </row>
    <row r="315" spans="1:12" ht="33" customHeight="1" hidden="1">
      <c r="A315" s="35" t="s">
        <v>153</v>
      </c>
      <c r="B315" s="28" t="s">
        <v>298</v>
      </c>
      <c r="C315" s="17" t="s">
        <v>227</v>
      </c>
      <c r="D315" s="17" t="s">
        <v>227</v>
      </c>
      <c r="E315" s="17" t="s">
        <v>212</v>
      </c>
      <c r="F315" s="17" t="s">
        <v>154</v>
      </c>
      <c r="G315" s="134"/>
      <c r="H315" s="135"/>
      <c r="I315" s="135"/>
      <c r="J315" s="135"/>
      <c r="K315" s="136"/>
      <c r="L315" s="136"/>
    </row>
    <row r="316" spans="1:12" ht="19.5" customHeight="1" hidden="1">
      <c r="A316" s="31" t="s">
        <v>228</v>
      </c>
      <c r="B316" s="28" t="s">
        <v>298</v>
      </c>
      <c r="C316" s="15" t="s">
        <v>227</v>
      </c>
      <c r="D316" s="15" t="s">
        <v>227</v>
      </c>
      <c r="E316" s="15" t="s">
        <v>212</v>
      </c>
      <c r="F316" s="15" t="s">
        <v>229</v>
      </c>
      <c r="G316" s="132"/>
      <c r="H316" s="135"/>
      <c r="I316" s="135"/>
      <c r="J316" s="135"/>
      <c r="K316" s="136"/>
      <c r="L316" s="136"/>
    </row>
    <row r="317" spans="1:12" ht="31.5" customHeight="1" hidden="1">
      <c r="A317" s="36" t="s">
        <v>231</v>
      </c>
      <c r="B317" s="28" t="s">
        <v>298</v>
      </c>
      <c r="C317" s="17" t="s">
        <v>227</v>
      </c>
      <c r="D317" s="17" t="s">
        <v>227</v>
      </c>
      <c r="E317" s="17" t="s">
        <v>212</v>
      </c>
      <c r="F317" s="17" t="s">
        <v>230</v>
      </c>
      <c r="G317" s="134"/>
      <c r="H317" s="135"/>
      <c r="I317" s="135"/>
      <c r="J317" s="135"/>
      <c r="K317" s="136"/>
      <c r="L317" s="136"/>
    </row>
    <row r="318" spans="1:12" ht="22.5" customHeight="1" hidden="1">
      <c r="A318" s="35" t="s">
        <v>127</v>
      </c>
      <c r="B318" s="28" t="s">
        <v>298</v>
      </c>
      <c r="C318" s="17" t="s">
        <v>227</v>
      </c>
      <c r="D318" s="17" t="s">
        <v>227</v>
      </c>
      <c r="E318" s="17" t="s">
        <v>212</v>
      </c>
      <c r="F318" s="17" t="s">
        <v>239</v>
      </c>
      <c r="G318" s="134"/>
      <c r="H318" s="135"/>
      <c r="I318" s="135"/>
      <c r="J318" s="135"/>
      <c r="K318" s="136"/>
      <c r="L318" s="136"/>
    </row>
    <row r="319" spans="1:12" ht="18.75" customHeight="1" hidden="1">
      <c r="A319" s="35"/>
      <c r="B319" s="28" t="s">
        <v>298</v>
      </c>
      <c r="C319" s="17"/>
      <c r="D319" s="17"/>
      <c r="E319" s="17"/>
      <c r="F319" s="17"/>
      <c r="G319" s="134"/>
      <c r="H319" s="135"/>
      <c r="I319" s="135"/>
      <c r="J319" s="135"/>
      <c r="K319" s="136"/>
      <c r="L319" s="136"/>
    </row>
    <row r="320" spans="1:12" ht="43.5" customHeight="1" hidden="1">
      <c r="A320" s="31" t="s">
        <v>292</v>
      </c>
      <c r="B320" s="28" t="s">
        <v>298</v>
      </c>
      <c r="C320" s="15" t="s">
        <v>227</v>
      </c>
      <c r="D320" s="15" t="s">
        <v>227</v>
      </c>
      <c r="E320" s="15" t="s">
        <v>212</v>
      </c>
      <c r="F320" s="15" t="s">
        <v>293</v>
      </c>
      <c r="G320" s="132"/>
      <c r="H320" s="135"/>
      <c r="I320" s="135"/>
      <c r="J320" s="135"/>
      <c r="K320" s="136"/>
      <c r="L320" s="136"/>
    </row>
    <row r="321" spans="1:12" ht="16.5" customHeight="1" hidden="1">
      <c r="A321" s="31" t="s">
        <v>294</v>
      </c>
      <c r="B321" s="28" t="s">
        <v>298</v>
      </c>
      <c r="C321" s="15" t="s">
        <v>227</v>
      </c>
      <c r="D321" s="15" t="s">
        <v>227</v>
      </c>
      <c r="E321" s="15" t="s">
        <v>212</v>
      </c>
      <c r="F321" s="15" t="s">
        <v>295</v>
      </c>
      <c r="G321" s="132"/>
      <c r="H321" s="135"/>
      <c r="I321" s="135"/>
      <c r="J321" s="135"/>
      <c r="K321" s="136"/>
      <c r="L321" s="136"/>
    </row>
    <row r="322" spans="1:12" ht="48" customHeight="1" hidden="1">
      <c r="A322" s="31" t="s">
        <v>133</v>
      </c>
      <c r="B322" s="28" t="s">
        <v>298</v>
      </c>
      <c r="C322" s="17" t="s">
        <v>227</v>
      </c>
      <c r="D322" s="17" t="s">
        <v>227</v>
      </c>
      <c r="E322" s="17" t="s">
        <v>212</v>
      </c>
      <c r="F322" s="17" t="s">
        <v>194</v>
      </c>
      <c r="G322" s="134"/>
      <c r="H322" s="135"/>
      <c r="I322" s="135"/>
      <c r="J322" s="135"/>
      <c r="K322" s="136"/>
      <c r="L322" s="136"/>
    </row>
    <row r="323" spans="1:12" ht="23.25" customHeight="1" hidden="1">
      <c r="A323" s="35" t="s">
        <v>134</v>
      </c>
      <c r="B323" s="28" t="s">
        <v>298</v>
      </c>
      <c r="C323" s="17" t="s">
        <v>227</v>
      </c>
      <c r="D323" s="17" t="s">
        <v>227</v>
      </c>
      <c r="E323" s="17" t="s">
        <v>212</v>
      </c>
      <c r="F323" s="17" t="s">
        <v>248</v>
      </c>
      <c r="G323" s="134"/>
      <c r="H323" s="135"/>
      <c r="I323" s="135"/>
      <c r="J323" s="135"/>
      <c r="K323" s="136"/>
      <c r="L323" s="136"/>
    </row>
    <row r="324" spans="1:12" ht="0.75" customHeight="1" hidden="1">
      <c r="A324" s="43" t="s">
        <v>115</v>
      </c>
      <c r="B324" s="28" t="s">
        <v>298</v>
      </c>
      <c r="C324" s="15" t="s">
        <v>227</v>
      </c>
      <c r="D324" s="15" t="s">
        <v>227</v>
      </c>
      <c r="E324" s="15" t="s">
        <v>215</v>
      </c>
      <c r="F324" s="15" t="s">
        <v>281</v>
      </c>
      <c r="G324" s="142"/>
      <c r="H324" s="135"/>
      <c r="I324" s="135"/>
      <c r="J324" s="135"/>
      <c r="K324" s="136"/>
      <c r="L324" s="136"/>
    </row>
    <row r="325" spans="1:12" ht="23.25" customHeight="1" hidden="1">
      <c r="A325" s="31" t="s">
        <v>267</v>
      </c>
      <c r="B325" s="28" t="s">
        <v>298</v>
      </c>
      <c r="C325" s="15" t="s">
        <v>227</v>
      </c>
      <c r="D325" s="15" t="s">
        <v>227</v>
      </c>
      <c r="E325" s="15" t="s">
        <v>215</v>
      </c>
      <c r="F325" s="15" t="s">
        <v>268</v>
      </c>
      <c r="G325" s="142"/>
      <c r="H325" s="135"/>
      <c r="I325" s="135"/>
      <c r="J325" s="135"/>
      <c r="K325" s="136"/>
      <c r="L325" s="136"/>
    </row>
    <row r="326" spans="1:12" ht="23.25" customHeight="1" hidden="1">
      <c r="A326" s="31" t="s">
        <v>269</v>
      </c>
      <c r="B326" s="28" t="s">
        <v>298</v>
      </c>
      <c r="C326" s="17" t="s">
        <v>227</v>
      </c>
      <c r="D326" s="17" t="s">
        <v>227</v>
      </c>
      <c r="E326" s="17" t="s">
        <v>215</v>
      </c>
      <c r="F326" s="17" t="s">
        <v>270</v>
      </c>
      <c r="G326" s="141"/>
      <c r="H326" s="135"/>
      <c r="I326" s="135"/>
      <c r="J326" s="135"/>
      <c r="K326" s="136"/>
      <c r="L326" s="136"/>
    </row>
    <row r="327" spans="1:12" ht="32.25" customHeight="1" hidden="1">
      <c r="A327" s="35" t="s">
        <v>153</v>
      </c>
      <c r="B327" s="28" t="s">
        <v>298</v>
      </c>
      <c r="C327" s="17" t="s">
        <v>227</v>
      </c>
      <c r="D327" s="17" t="s">
        <v>227</v>
      </c>
      <c r="E327" s="17" t="s">
        <v>215</v>
      </c>
      <c r="F327" s="17" t="s">
        <v>154</v>
      </c>
      <c r="G327" s="141"/>
      <c r="H327" s="135"/>
      <c r="I327" s="135"/>
      <c r="J327" s="135"/>
      <c r="K327" s="136"/>
      <c r="L327" s="136"/>
    </row>
    <row r="328" spans="1:12" ht="63.75" customHeight="1" hidden="1">
      <c r="A328" s="40" t="s">
        <v>116</v>
      </c>
      <c r="B328" s="28" t="s">
        <v>298</v>
      </c>
      <c r="C328" s="15" t="s">
        <v>227</v>
      </c>
      <c r="D328" s="15" t="s">
        <v>227</v>
      </c>
      <c r="E328" s="15" t="s">
        <v>217</v>
      </c>
      <c r="F328" s="15" t="s">
        <v>281</v>
      </c>
      <c r="G328" s="142"/>
      <c r="H328" s="135"/>
      <c r="I328" s="135"/>
      <c r="J328" s="135"/>
      <c r="K328" s="136"/>
      <c r="L328" s="136"/>
    </row>
    <row r="329" spans="1:12" ht="27" customHeight="1" hidden="1">
      <c r="A329" s="31" t="s">
        <v>267</v>
      </c>
      <c r="B329" s="28" t="s">
        <v>298</v>
      </c>
      <c r="C329" s="15" t="s">
        <v>227</v>
      </c>
      <c r="D329" s="15" t="s">
        <v>227</v>
      </c>
      <c r="E329" s="15" t="s">
        <v>217</v>
      </c>
      <c r="F329" s="15" t="s">
        <v>268</v>
      </c>
      <c r="G329" s="141"/>
      <c r="H329" s="135"/>
      <c r="I329" s="135"/>
      <c r="J329" s="135"/>
      <c r="K329" s="136"/>
      <c r="L329" s="136"/>
    </row>
    <row r="330" spans="1:12" ht="32.25" customHeight="1" hidden="1">
      <c r="A330" s="31" t="s">
        <v>269</v>
      </c>
      <c r="B330" s="28" t="s">
        <v>298</v>
      </c>
      <c r="C330" s="17" t="s">
        <v>227</v>
      </c>
      <c r="D330" s="17" t="s">
        <v>227</v>
      </c>
      <c r="E330" s="17" t="s">
        <v>217</v>
      </c>
      <c r="F330" s="17" t="s">
        <v>270</v>
      </c>
      <c r="G330" s="141"/>
      <c r="H330" s="135"/>
      <c r="I330" s="135"/>
      <c r="J330" s="135"/>
      <c r="K330" s="136"/>
      <c r="L330" s="136"/>
    </row>
    <row r="331" spans="1:12" ht="34.5" customHeight="1" hidden="1">
      <c r="A331" s="35" t="s">
        <v>153</v>
      </c>
      <c r="B331" s="28" t="s">
        <v>298</v>
      </c>
      <c r="C331" s="17" t="s">
        <v>227</v>
      </c>
      <c r="D331" s="17" t="s">
        <v>227</v>
      </c>
      <c r="E331" s="17" t="s">
        <v>217</v>
      </c>
      <c r="F331" s="17" t="s">
        <v>154</v>
      </c>
      <c r="G331" s="141"/>
      <c r="H331" s="135"/>
      <c r="I331" s="135"/>
      <c r="J331" s="135"/>
      <c r="K331" s="136"/>
      <c r="L331" s="136"/>
    </row>
    <row r="332" spans="1:12" ht="49.5" customHeight="1" hidden="1">
      <c r="A332" s="35" t="s">
        <v>112</v>
      </c>
      <c r="B332" s="28" t="s">
        <v>298</v>
      </c>
      <c r="C332" s="6" t="s">
        <v>227</v>
      </c>
      <c r="D332" s="6" t="s">
        <v>227</v>
      </c>
      <c r="E332" s="17" t="s">
        <v>217</v>
      </c>
      <c r="F332" s="15" t="s">
        <v>293</v>
      </c>
      <c r="G332" s="141"/>
      <c r="H332" s="135"/>
      <c r="I332" s="135"/>
      <c r="J332" s="135"/>
      <c r="K332" s="136"/>
      <c r="L332" s="136"/>
    </row>
    <row r="333" spans="1:12" ht="28.5" customHeight="1" hidden="1">
      <c r="A333" s="35" t="s">
        <v>294</v>
      </c>
      <c r="B333" s="28" t="s">
        <v>298</v>
      </c>
      <c r="C333" s="6" t="s">
        <v>227</v>
      </c>
      <c r="D333" s="6" t="s">
        <v>227</v>
      </c>
      <c r="E333" s="17" t="s">
        <v>217</v>
      </c>
      <c r="F333" s="15" t="s">
        <v>295</v>
      </c>
      <c r="G333" s="141"/>
      <c r="H333" s="135"/>
      <c r="I333" s="135"/>
      <c r="J333" s="135"/>
      <c r="K333" s="136"/>
      <c r="L333" s="136"/>
    </row>
    <row r="334" spans="1:12" ht="57" customHeight="1" hidden="1">
      <c r="A334" s="37" t="s">
        <v>174</v>
      </c>
      <c r="B334" s="28" t="s">
        <v>298</v>
      </c>
      <c r="C334" s="6" t="s">
        <v>227</v>
      </c>
      <c r="D334" s="6" t="s">
        <v>227</v>
      </c>
      <c r="E334" s="17" t="s">
        <v>217</v>
      </c>
      <c r="F334" s="17" t="s">
        <v>194</v>
      </c>
      <c r="G334" s="141"/>
      <c r="H334" s="135"/>
      <c r="I334" s="135"/>
      <c r="J334" s="135"/>
      <c r="K334" s="136"/>
      <c r="L334" s="136"/>
    </row>
    <row r="335" spans="1:12" ht="25.5" customHeight="1" hidden="1">
      <c r="A335" s="40" t="s">
        <v>223</v>
      </c>
      <c r="B335" s="28" t="s">
        <v>298</v>
      </c>
      <c r="C335" s="15" t="s">
        <v>227</v>
      </c>
      <c r="D335" s="15" t="s">
        <v>227</v>
      </c>
      <c r="E335" s="15" t="s">
        <v>253</v>
      </c>
      <c r="F335" s="15" t="s">
        <v>281</v>
      </c>
      <c r="G335" s="132"/>
      <c r="H335" s="135"/>
      <c r="I335" s="135"/>
      <c r="J335" s="135"/>
      <c r="K335" s="136"/>
      <c r="L335" s="136"/>
    </row>
    <row r="336" spans="1:12" ht="0.75" customHeight="1" hidden="1">
      <c r="A336" s="31" t="s">
        <v>267</v>
      </c>
      <c r="B336" s="28" t="s">
        <v>298</v>
      </c>
      <c r="C336" s="15" t="s">
        <v>227</v>
      </c>
      <c r="D336" s="15" t="s">
        <v>227</v>
      </c>
      <c r="E336" s="15" t="s">
        <v>253</v>
      </c>
      <c r="F336" s="15" t="s">
        <v>268</v>
      </c>
      <c r="G336" s="132"/>
      <c r="H336" s="135"/>
      <c r="I336" s="135"/>
      <c r="J336" s="135"/>
      <c r="K336" s="136"/>
      <c r="L336" s="136"/>
    </row>
    <row r="337" spans="1:12" ht="25.5" customHeight="1" hidden="1">
      <c r="A337" s="31" t="s">
        <v>269</v>
      </c>
      <c r="B337" s="28" t="s">
        <v>298</v>
      </c>
      <c r="C337" s="17" t="s">
        <v>227</v>
      </c>
      <c r="D337" s="17" t="s">
        <v>227</v>
      </c>
      <c r="E337" s="17" t="s">
        <v>253</v>
      </c>
      <c r="F337" s="17" t="s">
        <v>270</v>
      </c>
      <c r="G337" s="134"/>
      <c r="H337" s="135"/>
      <c r="I337" s="135"/>
      <c r="J337" s="135"/>
      <c r="K337" s="136"/>
      <c r="L337" s="136"/>
    </row>
    <row r="338" spans="1:12" ht="36.75" customHeight="1" hidden="1">
      <c r="A338" s="31" t="s">
        <v>150</v>
      </c>
      <c r="B338" s="28" t="s">
        <v>298</v>
      </c>
      <c r="C338" s="17" t="s">
        <v>227</v>
      </c>
      <c r="D338" s="17" t="s">
        <v>227</v>
      </c>
      <c r="E338" s="17" t="s">
        <v>253</v>
      </c>
      <c r="F338" s="17" t="s">
        <v>272</v>
      </c>
      <c r="G338" s="134"/>
      <c r="H338" s="135"/>
      <c r="I338" s="135"/>
      <c r="J338" s="135"/>
      <c r="K338" s="136"/>
      <c r="L338" s="136"/>
    </row>
    <row r="339" spans="1:12" ht="37.5" customHeight="1" hidden="1">
      <c r="A339" s="35" t="s">
        <v>153</v>
      </c>
      <c r="B339" s="28" t="s">
        <v>298</v>
      </c>
      <c r="C339" s="17" t="s">
        <v>227</v>
      </c>
      <c r="D339" s="17" t="s">
        <v>227</v>
      </c>
      <c r="E339" s="17" t="s">
        <v>253</v>
      </c>
      <c r="F339" s="17" t="s">
        <v>154</v>
      </c>
      <c r="G339" s="134"/>
      <c r="H339" s="135"/>
      <c r="I339" s="135"/>
      <c r="J339" s="135"/>
      <c r="K339" s="136"/>
      <c r="L339" s="136"/>
    </row>
    <row r="340" spans="1:12" ht="26.25" customHeight="1" hidden="1">
      <c r="A340" s="31" t="s">
        <v>228</v>
      </c>
      <c r="B340" s="28" t="s">
        <v>298</v>
      </c>
      <c r="C340" s="15" t="s">
        <v>227</v>
      </c>
      <c r="D340" s="15" t="s">
        <v>227</v>
      </c>
      <c r="E340" s="15" t="s">
        <v>253</v>
      </c>
      <c r="F340" s="15" t="s">
        <v>229</v>
      </c>
      <c r="G340" s="132"/>
      <c r="H340" s="135"/>
      <c r="I340" s="135"/>
      <c r="J340" s="135"/>
      <c r="K340" s="136"/>
      <c r="L340" s="136"/>
    </row>
    <row r="341" spans="1:12" ht="36.75" customHeight="1" hidden="1">
      <c r="A341" s="35" t="s">
        <v>274</v>
      </c>
      <c r="B341" s="28" t="s">
        <v>298</v>
      </c>
      <c r="C341" s="17" t="s">
        <v>227</v>
      </c>
      <c r="D341" s="17" t="s">
        <v>227</v>
      </c>
      <c r="E341" s="17" t="s">
        <v>253</v>
      </c>
      <c r="F341" s="17" t="s">
        <v>275</v>
      </c>
      <c r="G341" s="134"/>
      <c r="H341" s="135"/>
      <c r="I341" s="135"/>
      <c r="J341" s="135"/>
      <c r="K341" s="136"/>
      <c r="L341" s="136"/>
    </row>
    <row r="342" spans="1:12" ht="54" customHeight="1" hidden="1">
      <c r="A342" s="31" t="s">
        <v>292</v>
      </c>
      <c r="B342" s="28" t="s">
        <v>298</v>
      </c>
      <c r="C342" s="15" t="s">
        <v>227</v>
      </c>
      <c r="D342" s="15" t="s">
        <v>227</v>
      </c>
      <c r="E342" s="15" t="s">
        <v>253</v>
      </c>
      <c r="F342" s="15" t="s">
        <v>293</v>
      </c>
      <c r="G342" s="132"/>
      <c r="H342" s="135"/>
      <c r="I342" s="135"/>
      <c r="J342" s="135"/>
      <c r="K342" s="136"/>
      <c r="L342" s="136"/>
    </row>
    <row r="343" spans="1:12" ht="18" customHeight="1" hidden="1">
      <c r="A343" s="31" t="s">
        <v>294</v>
      </c>
      <c r="B343" s="28" t="s">
        <v>298</v>
      </c>
      <c r="C343" s="15" t="s">
        <v>227</v>
      </c>
      <c r="D343" s="15" t="s">
        <v>227</v>
      </c>
      <c r="E343" s="15" t="s">
        <v>253</v>
      </c>
      <c r="F343" s="15" t="s">
        <v>295</v>
      </c>
      <c r="G343" s="132"/>
      <c r="H343" s="135"/>
      <c r="I343" s="135"/>
      <c r="J343" s="135"/>
      <c r="K343" s="136"/>
      <c r="L343" s="136"/>
    </row>
    <row r="344" spans="1:12" ht="49.5" customHeight="1" hidden="1">
      <c r="A344" s="31" t="s">
        <v>133</v>
      </c>
      <c r="B344" s="28" t="s">
        <v>298</v>
      </c>
      <c r="C344" s="17" t="s">
        <v>227</v>
      </c>
      <c r="D344" s="17" t="s">
        <v>227</v>
      </c>
      <c r="E344" s="17" t="s">
        <v>253</v>
      </c>
      <c r="F344" s="17" t="s">
        <v>194</v>
      </c>
      <c r="G344" s="134"/>
      <c r="H344" s="135"/>
      <c r="I344" s="135"/>
      <c r="J344" s="135"/>
      <c r="K344" s="136"/>
      <c r="L344" s="136"/>
    </row>
    <row r="345" spans="1:12" ht="21.75" customHeight="1" hidden="1">
      <c r="A345" s="35" t="s">
        <v>134</v>
      </c>
      <c r="B345" s="28" t="s">
        <v>298</v>
      </c>
      <c r="C345" s="17" t="s">
        <v>227</v>
      </c>
      <c r="D345" s="17" t="s">
        <v>227</v>
      </c>
      <c r="E345" s="17" t="s">
        <v>253</v>
      </c>
      <c r="F345" s="17" t="s">
        <v>248</v>
      </c>
      <c r="G345" s="134"/>
      <c r="H345" s="135"/>
      <c r="I345" s="135"/>
      <c r="J345" s="135"/>
      <c r="K345" s="136"/>
      <c r="L345" s="136"/>
    </row>
    <row r="346" spans="1:12" ht="26.25" customHeight="1" hidden="1">
      <c r="A346" s="31" t="s">
        <v>135</v>
      </c>
      <c r="B346" s="28" t="s">
        <v>298</v>
      </c>
      <c r="C346" s="17" t="s">
        <v>227</v>
      </c>
      <c r="D346" s="17" t="s">
        <v>227</v>
      </c>
      <c r="E346" s="17" t="s">
        <v>253</v>
      </c>
      <c r="F346" s="15" t="s">
        <v>136</v>
      </c>
      <c r="G346" s="132"/>
      <c r="H346" s="135"/>
      <c r="I346" s="135"/>
      <c r="J346" s="135"/>
      <c r="K346" s="136"/>
      <c r="L346" s="136"/>
    </row>
    <row r="347" spans="1:12" ht="26.25" customHeight="1" hidden="1">
      <c r="A347" s="31" t="s">
        <v>137</v>
      </c>
      <c r="B347" s="28" t="s">
        <v>298</v>
      </c>
      <c r="C347" s="17" t="s">
        <v>227</v>
      </c>
      <c r="D347" s="17" t="s">
        <v>227</v>
      </c>
      <c r="E347" s="17" t="s">
        <v>253</v>
      </c>
      <c r="F347" s="17" t="s">
        <v>278</v>
      </c>
      <c r="G347" s="134"/>
      <c r="H347" s="135"/>
      <c r="I347" s="135"/>
      <c r="J347" s="135"/>
      <c r="K347" s="136"/>
      <c r="L347" s="136"/>
    </row>
    <row r="348" spans="1:12" ht="26.25" customHeight="1" hidden="1">
      <c r="A348" s="31" t="s">
        <v>133</v>
      </c>
      <c r="B348" s="28" t="s">
        <v>298</v>
      </c>
      <c r="C348" s="17" t="s">
        <v>227</v>
      </c>
      <c r="D348" s="17" t="s">
        <v>227</v>
      </c>
      <c r="E348" s="17" t="s">
        <v>253</v>
      </c>
      <c r="F348" s="17" t="s">
        <v>278</v>
      </c>
      <c r="G348" s="134"/>
      <c r="H348" s="135"/>
      <c r="I348" s="135"/>
      <c r="J348" s="135"/>
      <c r="K348" s="136"/>
      <c r="L348" s="136"/>
    </row>
    <row r="349" spans="1:12" ht="0.75" customHeight="1" hidden="1">
      <c r="A349" s="29" t="s">
        <v>161</v>
      </c>
      <c r="B349" s="28" t="s">
        <v>298</v>
      </c>
      <c r="C349" s="15" t="s">
        <v>227</v>
      </c>
      <c r="D349" s="15" t="s">
        <v>258</v>
      </c>
      <c r="E349" s="15" t="s">
        <v>162</v>
      </c>
      <c r="F349" s="15" t="s">
        <v>281</v>
      </c>
      <c r="G349" s="132"/>
      <c r="H349" s="135"/>
      <c r="I349" s="135"/>
      <c r="J349" s="135"/>
      <c r="K349" s="136"/>
      <c r="L349" s="136"/>
    </row>
    <row r="350" spans="1:12" ht="26.25" customHeight="1" hidden="1">
      <c r="A350" s="35" t="s">
        <v>308</v>
      </c>
      <c r="B350" s="28" t="s">
        <v>298</v>
      </c>
      <c r="C350" s="24" t="s">
        <v>227</v>
      </c>
      <c r="D350" s="24" t="s">
        <v>258</v>
      </c>
      <c r="E350" s="17" t="s">
        <v>247</v>
      </c>
      <c r="F350" s="17" t="s">
        <v>281</v>
      </c>
      <c r="G350" s="134"/>
      <c r="H350" s="135"/>
      <c r="I350" s="135"/>
      <c r="J350" s="135"/>
      <c r="K350" s="136"/>
      <c r="L350" s="136"/>
    </row>
    <row r="351" spans="1:12" ht="26.25" customHeight="1" hidden="1">
      <c r="A351" s="31" t="s">
        <v>124</v>
      </c>
      <c r="B351" s="28" t="s">
        <v>298</v>
      </c>
      <c r="C351" s="24" t="s">
        <v>227</v>
      </c>
      <c r="D351" s="24" t="s">
        <v>258</v>
      </c>
      <c r="E351" s="17" t="s">
        <v>247</v>
      </c>
      <c r="F351" s="15" t="s">
        <v>125</v>
      </c>
      <c r="G351" s="134"/>
      <c r="H351" s="135"/>
      <c r="I351" s="135"/>
      <c r="J351" s="135"/>
      <c r="K351" s="136"/>
      <c r="L351" s="136"/>
    </row>
    <row r="352" spans="1:12" ht="26.25" customHeight="1" hidden="1">
      <c r="A352" s="31" t="s">
        <v>265</v>
      </c>
      <c r="B352" s="28" t="s">
        <v>298</v>
      </c>
      <c r="C352" s="24" t="s">
        <v>227</v>
      </c>
      <c r="D352" s="24" t="s">
        <v>258</v>
      </c>
      <c r="E352" s="17" t="s">
        <v>247</v>
      </c>
      <c r="F352" s="15" t="s">
        <v>266</v>
      </c>
      <c r="G352" s="132"/>
      <c r="H352" s="135"/>
      <c r="I352" s="135"/>
      <c r="J352" s="135"/>
      <c r="K352" s="136"/>
      <c r="L352" s="136"/>
    </row>
    <row r="353" spans="1:12" ht="26.25" customHeight="1" hidden="1">
      <c r="A353" s="31" t="s">
        <v>261</v>
      </c>
      <c r="B353" s="28" t="s">
        <v>298</v>
      </c>
      <c r="C353" s="24" t="s">
        <v>227</v>
      </c>
      <c r="D353" s="24" t="s">
        <v>258</v>
      </c>
      <c r="E353" s="17" t="s">
        <v>247</v>
      </c>
      <c r="F353" s="17" t="s">
        <v>262</v>
      </c>
      <c r="G353" s="134"/>
      <c r="H353" s="135"/>
      <c r="I353" s="135"/>
      <c r="J353" s="135"/>
      <c r="K353" s="136"/>
      <c r="L353" s="136"/>
    </row>
    <row r="354" spans="1:12" ht="26.25" customHeight="1" hidden="1">
      <c r="A354" s="31" t="s">
        <v>263</v>
      </c>
      <c r="B354" s="28" t="s">
        <v>298</v>
      </c>
      <c r="C354" s="24" t="s">
        <v>227</v>
      </c>
      <c r="D354" s="24" t="s">
        <v>258</v>
      </c>
      <c r="E354" s="17" t="s">
        <v>247</v>
      </c>
      <c r="F354" s="17" t="s">
        <v>264</v>
      </c>
      <c r="G354" s="134"/>
      <c r="H354" s="135"/>
      <c r="I354" s="135"/>
      <c r="J354" s="135"/>
      <c r="K354" s="136"/>
      <c r="L354" s="136"/>
    </row>
    <row r="355" spans="1:12" ht="1.5" customHeight="1" hidden="1">
      <c r="A355" s="37" t="s">
        <v>226</v>
      </c>
      <c r="B355" s="28" t="s">
        <v>298</v>
      </c>
      <c r="C355" s="15" t="s">
        <v>227</v>
      </c>
      <c r="D355" s="15" t="s">
        <v>258</v>
      </c>
      <c r="E355" s="15" t="s">
        <v>280</v>
      </c>
      <c r="F355" s="15" t="s">
        <v>281</v>
      </c>
      <c r="G355" s="143"/>
      <c r="H355" s="135"/>
      <c r="I355" s="135"/>
      <c r="J355" s="135"/>
      <c r="K355" s="136"/>
      <c r="L355" s="136"/>
    </row>
    <row r="356" spans="1:12" ht="39.75" customHeight="1" hidden="1">
      <c r="A356" s="33" t="s">
        <v>303</v>
      </c>
      <c r="B356" s="28" t="s">
        <v>298</v>
      </c>
      <c r="C356" s="24" t="s">
        <v>227</v>
      </c>
      <c r="D356" s="24" t="s">
        <v>258</v>
      </c>
      <c r="E356" s="24" t="s">
        <v>145</v>
      </c>
      <c r="F356" s="24" t="s">
        <v>281</v>
      </c>
      <c r="G356" s="144"/>
      <c r="H356" s="135"/>
      <c r="I356" s="135"/>
      <c r="J356" s="135"/>
      <c r="K356" s="136"/>
      <c r="L356" s="136"/>
    </row>
    <row r="357" spans="1:12" ht="26.25" customHeight="1" hidden="1">
      <c r="A357" s="33" t="s">
        <v>310</v>
      </c>
      <c r="B357" s="28" t="s">
        <v>298</v>
      </c>
      <c r="C357" s="24" t="s">
        <v>227</v>
      </c>
      <c r="D357" s="24" t="s">
        <v>258</v>
      </c>
      <c r="E357" s="24" t="s">
        <v>256</v>
      </c>
      <c r="F357" s="24" t="s">
        <v>281</v>
      </c>
      <c r="G357" s="144"/>
      <c r="H357" s="135"/>
      <c r="I357" s="135"/>
      <c r="J357" s="135"/>
      <c r="K357" s="136"/>
      <c r="L357" s="136"/>
    </row>
    <row r="358" spans="1:12" ht="51" customHeight="1" hidden="1">
      <c r="A358" s="31" t="s">
        <v>124</v>
      </c>
      <c r="B358" s="28" t="s">
        <v>298</v>
      </c>
      <c r="C358" s="22" t="s">
        <v>227</v>
      </c>
      <c r="D358" s="22" t="s">
        <v>258</v>
      </c>
      <c r="E358" s="22" t="s">
        <v>256</v>
      </c>
      <c r="F358" s="15" t="s">
        <v>125</v>
      </c>
      <c r="G358" s="134"/>
      <c r="H358" s="135"/>
      <c r="I358" s="135"/>
      <c r="J358" s="135"/>
      <c r="K358" s="136"/>
      <c r="L358" s="136"/>
    </row>
    <row r="359" spans="1:12" ht="27.75" customHeight="1" hidden="1">
      <c r="A359" s="31" t="s">
        <v>265</v>
      </c>
      <c r="B359" s="28" t="s">
        <v>298</v>
      </c>
      <c r="C359" s="22" t="s">
        <v>227</v>
      </c>
      <c r="D359" s="22" t="s">
        <v>258</v>
      </c>
      <c r="E359" s="22" t="s">
        <v>256</v>
      </c>
      <c r="F359" s="15" t="s">
        <v>266</v>
      </c>
      <c r="G359" s="132"/>
      <c r="H359" s="135"/>
      <c r="I359" s="135"/>
      <c r="J359" s="135"/>
      <c r="K359" s="136"/>
      <c r="L359" s="136"/>
    </row>
    <row r="360" spans="1:12" ht="26.25" customHeight="1" hidden="1">
      <c r="A360" s="31" t="s">
        <v>261</v>
      </c>
      <c r="B360" s="28" t="s">
        <v>298</v>
      </c>
      <c r="C360" s="24" t="s">
        <v>227</v>
      </c>
      <c r="D360" s="24" t="s">
        <v>258</v>
      </c>
      <c r="E360" s="24" t="s">
        <v>256</v>
      </c>
      <c r="F360" s="17" t="s">
        <v>262</v>
      </c>
      <c r="G360" s="134"/>
      <c r="H360" s="135"/>
      <c r="I360" s="135"/>
      <c r="J360" s="135"/>
      <c r="K360" s="136"/>
      <c r="L360" s="136"/>
    </row>
    <row r="361" spans="1:12" ht="26.25" customHeight="1" hidden="1">
      <c r="A361" s="31" t="s">
        <v>263</v>
      </c>
      <c r="B361" s="28" t="s">
        <v>298</v>
      </c>
      <c r="C361" s="24" t="s">
        <v>227</v>
      </c>
      <c r="D361" s="24" t="s">
        <v>258</v>
      </c>
      <c r="E361" s="24" t="s">
        <v>256</v>
      </c>
      <c r="F361" s="17" t="s">
        <v>264</v>
      </c>
      <c r="G361" s="134"/>
      <c r="H361" s="135"/>
      <c r="I361" s="135"/>
      <c r="J361" s="135"/>
      <c r="K361" s="136"/>
      <c r="L361" s="136"/>
    </row>
    <row r="362" spans="1:12" ht="0.75" customHeight="1" hidden="1">
      <c r="A362" s="31" t="s">
        <v>267</v>
      </c>
      <c r="B362" s="28" t="s">
        <v>298</v>
      </c>
      <c r="C362" s="22" t="s">
        <v>227</v>
      </c>
      <c r="D362" s="22" t="s">
        <v>258</v>
      </c>
      <c r="E362" s="22" t="s">
        <v>256</v>
      </c>
      <c r="F362" s="15" t="s">
        <v>268</v>
      </c>
      <c r="G362" s="132"/>
      <c r="H362" s="135"/>
      <c r="I362" s="135"/>
      <c r="J362" s="135"/>
      <c r="K362" s="136"/>
      <c r="L362" s="136"/>
    </row>
    <row r="363" spans="1:12" ht="26.25" customHeight="1" hidden="1">
      <c r="A363" s="31" t="s">
        <v>269</v>
      </c>
      <c r="B363" s="28" t="s">
        <v>298</v>
      </c>
      <c r="C363" s="24" t="s">
        <v>227</v>
      </c>
      <c r="D363" s="24" t="s">
        <v>258</v>
      </c>
      <c r="E363" s="24" t="s">
        <v>256</v>
      </c>
      <c r="F363" s="17" t="s">
        <v>270</v>
      </c>
      <c r="G363" s="134"/>
      <c r="H363" s="135"/>
      <c r="I363" s="135"/>
      <c r="J363" s="135"/>
      <c r="K363" s="136"/>
      <c r="L363" s="136"/>
    </row>
    <row r="364" spans="1:12" ht="26.25" customHeight="1" hidden="1">
      <c r="A364" s="31" t="s">
        <v>150</v>
      </c>
      <c r="B364" s="28" t="s">
        <v>298</v>
      </c>
      <c r="C364" s="24" t="s">
        <v>227</v>
      </c>
      <c r="D364" s="24" t="s">
        <v>258</v>
      </c>
      <c r="E364" s="24" t="s">
        <v>256</v>
      </c>
      <c r="F364" s="17" t="s">
        <v>272</v>
      </c>
      <c r="G364" s="134"/>
      <c r="H364" s="135"/>
      <c r="I364" s="135"/>
      <c r="J364" s="135"/>
      <c r="K364" s="136"/>
      <c r="L364" s="136"/>
    </row>
    <row r="365" spans="1:12" ht="26.25" customHeight="1" hidden="1">
      <c r="A365" s="35" t="s">
        <v>153</v>
      </c>
      <c r="B365" s="28" t="s">
        <v>298</v>
      </c>
      <c r="C365" s="24" t="s">
        <v>227</v>
      </c>
      <c r="D365" s="24" t="s">
        <v>258</v>
      </c>
      <c r="E365" s="24" t="s">
        <v>256</v>
      </c>
      <c r="F365" s="17" t="s">
        <v>154</v>
      </c>
      <c r="G365" s="134"/>
      <c r="H365" s="135"/>
      <c r="I365" s="135"/>
      <c r="J365" s="135"/>
      <c r="K365" s="136"/>
      <c r="L365" s="136"/>
    </row>
    <row r="366" spans="1:12" ht="26.25" customHeight="1" hidden="1">
      <c r="A366" s="31" t="s">
        <v>234</v>
      </c>
      <c r="B366" s="28" t="s">
        <v>298</v>
      </c>
      <c r="C366" s="22" t="s">
        <v>227</v>
      </c>
      <c r="D366" s="22" t="s">
        <v>258</v>
      </c>
      <c r="E366" s="22" t="s">
        <v>256</v>
      </c>
      <c r="F366" s="15" t="s">
        <v>235</v>
      </c>
      <c r="G366" s="132"/>
      <c r="H366" s="135"/>
      <c r="I366" s="135"/>
      <c r="J366" s="135"/>
      <c r="K366" s="136"/>
      <c r="L366" s="136"/>
    </row>
    <row r="367" spans="1:12" ht="26.25" customHeight="1" hidden="1">
      <c r="A367" s="31" t="s">
        <v>117</v>
      </c>
      <c r="B367" s="28" t="s">
        <v>298</v>
      </c>
      <c r="C367" s="24" t="s">
        <v>227</v>
      </c>
      <c r="D367" s="24" t="s">
        <v>258</v>
      </c>
      <c r="E367" s="24" t="s">
        <v>256</v>
      </c>
      <c r="F367" s="17" t="s">
        <v>236</v>
      </c>
      <c r="G367" s="134"/>
      <c r="H367" s="135"/>
      <c r="I367" s="135"/>
      <c r="J367" s="135"/>
      <c r="K367" s="136"/>
      <c r="L367" s="136"/>
    </row>
    <row r="368" spans="1:12" ht="26.25" customHeight="1" hidden="1">
      <c r="A368" s="35" t="s">
        <v>168</v>
      </c>
      <c r="B368" s="28" t="s">
        <v>298</v>
      </c>
      <c r="C368" s="24" t="s">
        <v>227</v>
      </c>
      <c r="D368" s="24" t="s">
        <v>258</v>
      </c>
      <c r="E368" s="24" t="s">
        <v>256</v>
      </c>
      <c r="F368" s="17" t="s">
        <v>118</v>
      </c>
      <c r="G368" s="134"/>
      <c r="H368" s="135"/>
      <c r="I368" s="135"/>
      <c r="J368" s="135"/>
      <c r="K368" s="136"/>
      <c r="L368" s="136"/>
    </row>
    <row r="369" spans="1:12" ht="26.25" customHeight="1" hidden="1">
      <c r="A369" s="35" t="s">
        <v>119</v>
      </c>
      <c r="B369" s="28" t="s">
        <v>298</v>
      </c>
      <c r="C369" s="24" t="s">
        <v>227</v>
      </c>
      <c r="D369" s="24" t="s">
        <v>258</v>
      </c>
      <c r="E369" s="24" t="s">
        <v>256</v>
      </c>
      <c r="F369" s="17" t="s">
        <v>120</v>
      </c>
      <c r="G369" s="134"/>
      <c r="H369" s="135"/>
      <c r="I369" s="135"/>
      <c r="J369" s="135"/>
      <c r="K369" s="136"/>
      <c r="L369" s="136"/>
    </row>
    <row r="370" spans="1:12" ht="30" customHeight="1" hidden="1">
      <c r="A370" s="32" t="s">
        <v>296</v>
      </c>
      <c r="B370" s="28" t="s">
        <v>298</v>
      </c>
      <c r="C370" s="20" t="s">
        <v>227</v>
      </c>
      <c r="D370" s="20" t="s">
        <v>258</v>
      </c>
      <c r="E370" s="20" t="s">
        <v>176</v>
      </c>
      <c r="F370" s="20" t="s">
        <v>281</v>
      </c>
      <c r="G370" s="143"/>
      <c r="H370" s="135"/>
      <c r="I370" s="135"/>
      <c r="J370" s="135"/>
      <c r="K370" s="136"/>
      <c r="L370" s="136"/>
    </row>
    <row r="371" spans="1:12" ht="0.75" customHeight="1" hidden="1">
      <c r="A371" s="32" t="s">
        <v>195</v>
      </c>
      <c r="B371" s="28" t="s">
        <v>298</v>
      </c>
      <c r="C371" s="7" t="s">
        <v>227</v>
      </c>
      <c r="D371" s="7" t="s">
        <v>258</v>
      </c>
      <c r="E371" s="7" t="s">
        <v>177</v>
      </c>
      <c r="F371" s="7" t="s">
        <v>281</v>
      </c>
      <c r="G371" s="144"/>
      <c r="H371" s="135"/>
      <c r="I371" s="135"/>
      <c r="J371" s="135"/>
      <c r="K371" s="136"/>
      <c r="L371" s="136"/>
    </row>
    <row r="372" spans="1:12" ht="46.5" customHeight="1" hidden="1">
      <c r="A372" s="31" t="s">
        <v>124</v>
      </c>
      <c r="B372" s="28" t="s">
        <v>298</v>
      </c>
      <c r="C372" s="20" t="s">
        <v>227</v>
      </c>
      <c r="D372" s="20" t="s">
        <v>258</v>
      </c>
      <c r="E372" s="20" t="s">
        <v>177</v>
      </c>
      <c r="F372" s="15" t="s">
        <v>125</v>
      </c>
      <c r="G372" s="143"/>
      <c r="H372" s="135"/>
      <c r="I372" s="135"/>
      <c r="J372" s="135"/>
      <c r="K372" s="136"/>
      <c r="L372" s="136"/>
    </row>
    <row r="373" spans="1:12" ht="26.25" customHeight="1" hidden="1">
      <c r="A373" s="31" t="s">
        <v>304</v>
      </c>
      <c r="B373" s="28" t="s">
        <v>298</v>
      </c>
      <c r="C373" s="20" t="s">
        <v>227</v>
      </c>
      <c r="D373" s="20" t="s">
        <v>258</v>
      </c>
      <c r="E373" s="20" t="s">
        <v>177</v>
      </c>
      <c r="F373" s="15" t="s">
        <v>305</v>
      </c>
      <c r="G373" s="132"/>
      <c r="H373" s="135"/>
      <c r="I373" s="135"/>
      <c r="J373" s="135"/>
      <c r="K373" s="136"/>
      <c r="L373" s="136"/>
    </row>
    <row r="374" spans="1:12" ht="26.25" customHeight="1" hidden="1">
      <c r="A374" s="31" t="s">
        <v>261</v>
      </c>
      <c r="B374" s="28" t="s">
        <v>298</v>
      </c>
      <c r="C374" s="7" t="s">
        <v>227</v>
      </c>
      <c r="D374" s="7" t="s">
        <v>258</v>
      </c>
      <c r="E374" s="7" t="s">
        <v>177</v>
      </c>
      <c r="F374" s="17" t="s">
        <v>306</v>
      </c>
      <c r="G374" s="134"/>
      <c r="H374" s="135"/>
      <c r="I374" s="135"/>
      <c r="J374" s="135"/>
      <c r="K374" s="136"/>
      <c r="L374" s="136"/>
    </row>
    <row r="375" spans="1:12" ht="26.25" customHeight="1" hidden="1">
      <c r="A375" s="31" t="s">
        <v>263</v>
      </c>
      <c r="B375" s="28" t="s">
        <v>298</v>
      </c>
      <c r="C375" s="7" t="s">
        <v>227</v>
      </c>
      <c r="D375" s="7" t="s">
        <v>258</v>
      </c>
      <c r="E375" s="7" t="s">
        <v>177</v>
      </c>
      <c r="F375" s="17" t="s">
        <v>307</v>
      </c>
      <c r="G375" s="134"/>
      <c r="H375" s="135"/>
      <c r="I375" s="135"/>
      <c r="J375" s="135"/>
      <c r="K375" s="136"/>
      <c r="L375" s="136"/>
    </row>
    <row r="376" spans="1:12" ht="26.25" customHeight="1" hidden="1">
      <c r="A376" s="31" t="s">
        <v>267</v>
      </c>
      <c r="B376" s="28" t="s">
        <v>298</v>
      </c>
      <c r="C376" s="20" t="s">
        <v>227</v>
      </c>
      <c r="D376" s="20" t="s">
        <v>258</v>
      </c>
      <c r="E376" s="20" t="s">
        <v>177</v>
      </c>
      <c r="F376" s="15" t="s">
        <v>268</v>
      </c>
      <c r="G376" s="132"/>
      <c r="H376" s="135"/>
      <c r="I376" s="135"/>
      <c r="J376" s="135"/>
      <c r="K376" s="136"/>
      <c r="L376" s="136"/>
    </row>
    <row r="377" spans="1:12" ht="22.5" customHeight="1" hidden="1">
      <c r="A377" s="31" t="s">
        <v>269</v>
      </c>
      <c r="B377" s="28" t="s">
        <v>298</v>
      </c>
      <c r="C377" s="7" t="s">
        <v>227</v>
      </c>
      <c r="D377" s="7" t="s">
        <v>258</v>
      </c>
      <c r="E377" s="7" t="s">
        <v>177</v>
      </c>
      <c r="F377" s="17" t="s">
        <v>270</v>
      </c>
      <c r="G377" s="134"/>
      <c r="H377" s="135"/>
      <c r="I377" s="135"/>
      <c r="J377" s="135"/>
      <c r="K377" s="136"/>
      <c r="L377" s="136"/>
    </row>
    <row r="378" spans="1:12" ht="33.75" customHeight="1" hidden="1">
      <c r="A378" s="31" t="s">
        <v>150</v>
      </c>
      <c r="B378" s="28" t="s">
        <v>298</v>
      </c>
      <c r="C378" s="7" t="s">
        <v>227</v>
      </c>
      <c r="D378" s="7" t="s">
        <v>258</v>
      </c>
      <c r="E378" s="7" t="s">
        <v>177</v>
      </c>
      <c r="F378" s="17" t="s">
        <v>272</v>
      </c>
      <c r="G378" s="134"/>
      <c r="H378" s="135"/>
      <c r="I378" s="135"/>
      <c r="J378" s="135"/>
      <c r="K378" s="136"/>
      <c r="L378" s="136"/>
    </row>
    <row r="379" spans="1:12" ht="35.25" customHeight="1" hidden="1">
      <c r="A379" s="35" t="s">
        <v>153</v>
      </c>
      <c r="B379" s="28" t="s">
        <v>298</v>
      </c>
      <c r="C379" s="7" t="s">
        <v>227</v>
      </c>
      <c r="D379" s="7" t="s">
        <v>258</v>
      </c>
      <c r="E379" s="7" t="s">
        <v>177</v>
      </c>
      <c r="F379" s="17" t="s">
        <v>154</v>
      </c>
      <c r="G379" s="134"/>
      <c r="H379" s="135"/>
      <c r="I379" s="135"/>
      <c r="J379" s="135"/>
      <c r="K379" s="136"/>
      <c r="L379" s="136"/>
    </row>
    <row r="380" spans="1:12" ht="24.75" customHeight="1" hidden="1">
      <c r="A380" s="31" t="s">
        <v>234</v>
      </c>
      <c r="B380" s="28" t="s">
        <v>298</v>
      </c>
      <c r="C380" s="20" t="s">
        <v>227</v>
      </c>
      <c r="D380" s="20" t="s">
        <v>258</v>
      </c>
      <c r="E380" s="20" t="s">
        <v>177</v>
      </c>
      <c r="F380" s="15" t="s">
        <v>235</v>
      </c>
      <c r="G380" s="132"/>
      <c r="H380" s="135"/>
      <c r="I380" s="135"/>
      <c r="J380" s="135"/>
      <c r="K380" s="136"/>
      <c r="L380" s="136"/>
    </row>
    <row r="381" spans="1:12" ht="1.5" customHeight="1" hidden="1">
      <c r="A381" s="31" t="s">
        <v>117</v>
      </c>
      <c r="B381" s="28" t="s">
        <v>298</v>
      </c>
      <c r="C381" s="7" t="s">
        <v>227</v>
      </c>
      <c r="D381" s="7" t="s">
        <v>258</v>
      </c>
      <c r="E381" s="7" t="s">
        <v>177</v>
      </c>
      <c r="F381" s="17" t="s">
        <v>236</v>
      </c>
      <c r="G381" s="134"/>
      <c r="H381" s="135"/>
      <c r="I381" s="135"/>
      <c r="J381" s="135"/>
      <c r="K381" s="136"/>
      <c r="L381" s="136"/>
    </row>
    <row r="382" spans="1:12" ht="27.75" customHeight="1" hidden="1">
      <c r="A382" s="35" t="s">
        <v>168</v>
      </c>
      <c r="B382" s="28" t="s">
        <v>298</v>
      </c>
      <c r="C382" s="7" t="s">
        <v>227</v>
      </c>
      <c r="D382" s="7" t="s">
        <v>258</v>
      </c>
      <c r="E382" s="7" t="s">
        <v>177</v>
      </c>
      <c r="F382" s="17" t="s">
        <v>118</v>
      </c>
      <c r="G382" s="134"/>
      <c r="H382" s="135"/>
      <c r="I382" s="135"/>
      <c r="J382" s="135"/>
      <c r="K382" s="136"/>
      <c r="L382" s="136"/>
    </row>
    <row r="383" spans="1:12" ht="24" customHeight="1" hidden="1">
      <c r="A383" s="35" t="s">
        <v>119</v>
      </c>
      <c r="B383" s="28" t="s">
        <v>298</v>
      </c>
      <c r="C383" s="7" t="s">
        <v>227</v>
      </c>
      <c r="D383" s="7" t="s">
        <v>258</v>
      </c>
      <c r="E383" s="7" t="s">
        <v>177</v>
      </c>
      <c r="F383" s="17" t="s">
        <v>120</v>
      </c>
      <c r="G383" s="134"/>
      <c r="H383" s="135"/>
      <c r="I383" s="135"/>
      <c r="J383" s="135"/>
      <c r="K383" s="136"/>
      <c r="L383" s="136"/>
    </row>
    <row r="384" spans="1:12" ht="64.5" customHeight="1" hidden="1">
      <c r="A384" s="37" t="s">
        <v>182</v>
      </c>
      <c r="B384" s="28" t="s">
        <v>298</v>
      </c>
      <c r="C384" s="17" t="s">
        <v>227</v>
      </c>
      <c r="D384" s="17" t="s">
        <v>258</v>
      </c>
      <c r="E384" s="17" t="s">
        <v>259</v>
      </c>
      <c r="F384" s="17" t="s">
        <v>281</v>
      </c>
      <c r="G384" s="145"/>
      <c r="H384" s="135"/>
      <c r="I384" s="135"/>
      <c r="J384" s="135"/>
      <c r="K384" s="136"/>
      <c r="L384" s="136"/>
    </row>
    <row r="385" spans="1:12" ht="33.75" customHeight="1" hidden="1">
      <c r="A385" s="32" t="s">
        <v>195</v>
      </c>
      <c r="B385" s="28" t="s">
        <v>298</v>
      </c>
      <c r="C385" s="17" t="s">
        <v>227</v>
      </c>
      <c r="D385" s="17" t="s">
        <v>258</v>
      </c>
      <c r="E385" s="17" t="s">
        <v>183</v>
      </c>
      <c r="F385" s="17" t="s">
        <v>281</v>
      </c>
      <c r="G385" s="144"/>
      <c r="H385" s="135"/>
      <c r="I385" s="135"/>
      <c r="J385" s="135"/>
      <c r="K385" s="136"/>
      <c r="L385" s="136"/>
    </row>
    <row r="386" spans="1:12" ht="48.75" customHeight="1" hidden="1">
      <c r="A386" s="31" t="s">
        <v>124</v>
      </c>
      <c r="B386" s="28" t="s">
        <v>298</v>
      </c>
      <c r="C386" s="20" t="s">
        <v>227</v>
      </c>
      <c r="D386" s="20" t="s">
        <v>258</v>
      </c>
      <c r="E386" s="15" t="s">
        <v>183</v>
      </c>
      <c r="F386" s="15" t="s">
        <v>125</v>
      </c>
      <c r="G386" s="144"/>
      <c r="H386" s="135"/>
      <c r="I386" s="135"/>
      <c r="J386" s="135"/>
      <c r="K386" s="136"/>
      <c r="L386" s="136"/>
    </row>
    <row r="387" spans="1:12" ht="24" customHeight="1" hidden="1">
      <c r="A387" s="31" t="s">
        <v>304</v>
      </c>
      <c r="B387" s="28" t="s">
        <v>298</v>
      </c>
      <c r="C387" s="15" t="s">
        <v>227</v>
      </c>
      <c r="D387" s="15" t="s">
        <v>258</v>
      </c>
      <c r="E387" s="15" t="s">
        <v>183</v>
      </c>
      <c r="F387" s="15" t="s">
        <v>305</v>
      </c>
      <c r="G387" s="132"/>
      <c r="H387" s="135"/>
      <c r="I387" s="135"/>
      <c r="J387" s="135"/>
      <c r="K387" s="136"/>
      <c r="L387" s="136"/>
    </row>
    <row r="388" spans="1:12" ht="19.5" customHeight="1" hidden="1">
      <c r="A388" s="31" t="s">
        <v>261</v>
      </c>
      <c r="B388" s="28" t="s">
        <v>298</v>
      </c>
      <c r="C388" s="17" t="s">
        <v>227</v>
      </c>
      <c r="D388" s="17" t="s">
        <v>258</v>
      </c>
      <c r="E388" s="17" t="s">
        <v>183</v>
      </c>
      <c r="F388" s="17" t="s">
        <v>306</v>
      </c>
      <c r="G388" s="134"/>
      <c r="H388" s="135"/>
      <c r="I388" s="135"/>
      <c r="J388" s="135"/>
      <c r="K388" s="136"/>
      <c r="L388" s="136"/>
    </row>
    <row r="389" spans="1:12" ht="0.75" customHeight="1" hidden="1">
      <c r="A389" s="31" t="s">
        <v>263</v>
      </c>
      <c r="B389" s="28" t="s">
        <v>298</v>
      </c>
      <c r="C389" s="17" t="s">
        <v>227</v>
      </c>
      <c r="D389" s="17" t="s">
        <v>258</v>
      </c>
      <c r="E389" s="17" t="s">
        <v>183</v>
      </c>
      <c r="F389" s="17" t="s">
        <v>307</v>
      </c>
      <c r="G389" s="134"/>
      <c r="H389" s="135"/>
      <c r="I389" s="135"/>
      <c r="J389" s="135"/>
      <c r="K389" s="136"/>
      <c r="L389" s="136"/>
    </row>
    <row r="390" spans="1:12" ht="24" customHeight="1" hidden="1">
      <c r="A390" s="31" t="s">
        <v>267</v>
      </c>
      <c r="B390" s="28" t="s">
        <v>298</v>
      </c>
      <c r="C390" s="15" t="s">
        <v>227</v>
      </c>
      <c r="D390" s="15" t="s">
        <v>258</v>
      </c>
      <c r="E390" s="15" t="s">
        <v>183</v>
      </c>
      <c r="F390" s="15" t="s">
        <v>268</v>
      </c>
      <c r="G390" s="132"/>
      <c r="H390" s="135"/>
      <c r="I390" s="135"/>
      <c r="J390" s="135"/>
      <c r="K390" s="136"/>
      <c r="L390" s="136"/>
    </row>
    <row r="391" spans="1:12" ht="35.25" customHeight="1" hidden="1">
      <c r="A391" s="31" t="s">
        <v>269</v>
      </c>
      <c r="B391" s="28" t="s">
        <v>298</v>
      </c>
      <c r="C391" s="17" t="s">
        <v>227</v>
      </c>
      <c r="D391" s="17" t="s">
        <v>258</v>
      </c>
      <c r="E391" s="17" t="s">
        <v>183</v>
      </c>
      <c r="F391" s="17" t="s">
        <v>270</v>
      </c>
      <c r="G391" s="134"/>
      <c r="H391" s="135"/>
      <c r="I391" s="135"/>
      <c r="J391" s="135"/>
      <c r="K391" s="136"/>
      <c r="L391" s="136"/>
    </row>
    <row r="392" spans="1:12" ht="31.5" customHeight="1" hidden="1">
      <c r="A392" s="31" t="s">
        <v>150</v>
      </c>
      <c r="B392" s="28" t="s">
        <v>298</v>
      </c>
      <c r="C392" s="17" t="s">
        <v>227</v>
      </c>
      <c r="D392" s="17" t="s">
        <v>258</v>
      </c>
      <c r="E392" s="17" t="s">
        <v>183</v>
      </c>
      <c r="F392" s="17" t="s">
        <v>272</v>
      </c>
      <c r="G392" s="134"/>
      <c r="H392" s="135"/>
      <c r="I392" s="135"/>
      <c r="J392" s="135"/>
      <c r="K392" s="136"/>
      <c r="L392" s="136"/>
    </row>
    <row r="393" spans="1:12" ht="31.5" customHeight="1" hidden="1">
      <c r="A393" s="35" t="s">
        <v>153</v>
      </c>
      <c r="B393" s="28" t="s">
        <v>298</v>
      </c>
      <c r="C393" s="17" t="s">
        <v>227</v>
      </c>
      <c r="D393" s="17" t="s">
        <v>258</v>
      </c>
      <c r="E393" s="17" t="s">
        <v>183</v>
      </c>
      <c r="F393" s="17" t="s">
        <v>154</v>
      </c>
      <c r="G393" s="134"/>
      <c r="H393" s="135"/>
      <c r="I393" s="135"/>
      <c r="J393" s="135"/>
      <c r="K393" s="136"/>
      <c r="L393" s="136"/>
    </row>
    <row r="394" spans="1:12" ht="18.75" customHeight="1" hidden="1">
      <c r="A394" s="31" t="s">
        <v>228</v>
      </c>
      <c r="B394" s="28" t="s">
        <v>298</v>
      </c>
      <c r="C394" s="15" t="s">
        <v>227</v>
      </c>
      <c r="D394" s="15" t="s">
        <v>258</v>
      </c>
      <c r="E394" s="15" t="s">
        <v>183</v>
      </c>
      <c r="F394" s="15" t="s">
        <v>229</v>
      </c>
      <c r="G394" s="132"/>
      <c r="H394" s="135"/>
      <c r="I394" s="135"/>
      <c r="J394" s="135"/>
      <c r="K394" s="136"/>
      <c r="L394" s="136"/>
    </row>
    <row r="395" spans="1:12" ht="33.75" customHeight="1" hidden="1">
      <c r="A395" s="36" t="s">
        <v>274</v>
      </c>
      <c r="B395" s="28" t="s">
        <v>298</v>
      </c>
      <c r="C395" s="17" t="s">
        <v>227</v>
      </c>
      <c r="D395" s="17" t="s">
        <v>258</v>
      </c>
      <c r="E395" s="17" t="s">
        <v>183</v>
      </c>
      <c r="F395" s="17" t="s">
        <v>275</v>
      </c>
      <c r="G395" s="134"/>
      <c r="H395" s="135"/>
      <c r="I395" s="135"/>
      <c r="J395" s="135"/>
      <c r="K395" s="136"/>
      <c r="L395" s="136"/>
    </row>
    <row r="396" spans="1:12" ht="2.25" customHeight="1" hidden="1">
      <c r="A396" s="35" t="s">
        <v>112</v>
      </c>
      <c r="B396" s="28" t="s">
        <v>298</v>
      </c>
      <c r="C396" s="15" t="s">
        <v>227</v>
      </c>
      <c r="D396" s="15" t="s">
        <v>258</v>
      </c>
      <c r="E396" s="15" t="s">
        <v>183</v>
      </c>
      <c r="F396" s="15" t="s">
        <v>293</v>
      </c>
      <c r="G396" s="132"/>
      <c r="H396" s="135"/>
      <c r="I396" s="135"/>
      <c r="J396" s="135"/>
      <c r="K396" s="136"/>
      <c r="L396" s="136"/>
    </row>
    <row r="397" spans="1:12" ht="29.25" customHeight="1" hidden="1">
      <c r="A397" s="35" t="s">
        <v>294</v>
      </c>
      <c r="B397" s="28" t="s">
        <v>298</v>
      </c>
      <c r="C397" s="15" t="s">
        <v>227</v>
      </c>
      <c r="D397" s="15" t="s">
        <v>258</v>
      </c>
      <c r="E397" s="15" t="s">
        <v>183</v>
      </c>
      <c r="F397" s="15" t="s">
        <v>295</v>
      </c>
      <c r="G397" s="132"/>
      <c r="H397" s="135"/>
      <c r="I397" s="135"/>
      <c r="J397" s="135"/>
      <c r="K397" s="136"/>
      <c r="L397" s="136"/>
    </row>
    <row r="398" spans="1:12" ht="54.75" customHeight="1" hidden="1">
      <c r="A398" s="37" t="s">
        <v>174</v>
      </c>
      <c r="B398" s="28" t="s">
        <v>298</v>
      </c>
      <c r="C398" s="17" t="s">
        <v>227</v>
      </c>
      <c r="D398" s="17" t="s">
        <v>258</v>
      </c>
      <c r="E398" s="17" t="s">
        <v>183</v>
      </c>
      <c r="F398" s="17" t="s">
        <v>194</v>
      </c>
      <c r="G398" s="134"/>
      <c r="H398" s="135"/>
      <c r="I398" s="135"/>
      <c r="J398" s="135"/>
      <c r="K398" s="136"/>
      <c r="L398" s="136"/>
    </row>
    <row r="399" spans="1:12" ht="30.75" customHeight="1" hidden="1">
      <c r="A399" s="44" t="s">
        <v>173</v>
      </c>
      <c r="B399" s="28" t="s">
        <v>298</v>
      </c>
      <c r="C399" s="17" t="s">
        <v>227</v>
      </c>
      <c r="D399" s="17" t="s">
        <v>258</v>
      </c>
      <c r="E399" s="17" t="s">
        <v>183</v>
      </c>
      <c r="F399" s="17" t="s">
        <v>248</v>
      </c>
      <c r="G399" s="134"/>
      <c r="H399" s="135"/>
      <c r="I399" s="135"/>
      <c r="J399" s="135"/>
      <c r="K399" s="136"/>
      <c r="L399" s="136"/>
    </row>
    <row r="400" spans="1:12" ht="19.5" customHeight="1" hidden="1">
      <c r="A400" s="31" t="s">
        <v>234</v>
      </c>
      <c r="B400" s="28" t="s">
        <v>298</v>
      </c>
      <c r="C400" s="15" t="s">
        <v>227</v>
      </c>
      <c r="D400" s="15" t="s">
        <v>258</v>
      </c>
      <c r="E400" s="15" t="s">
        <v>183</v>
      </c>
      <c r="F400" s="15" t="s">
        <v>235</v>
      </c>
      <c r="G400" s="132"/>
      <c r="H400" s="135"/>
      <c r="I400" s="135"/>
      <c r="J400" s="135"/>
      <c r="K400" s="136"/>
      <c r="L400" s="136"/>
    </row>
    <row r="401" spans="1:12" ht="30.75" customHeight="1" hidden="1">
      <c r="A401" s="31" t="s">
        <v>117</v>
      </c>
      <c r="B401" s="28" t="s">
        <v>298</v>
      </c>
      <c r="C401" s="17" t="s">
        <v>227</v>
      </c>
      <c r="D401" s="17" t="s">
        <v>258</v>
      </c>
      <c r="E401" s="17" t="s">
        <v>183</v>
      </c>
      <c r="F401" s="17" t="s">
        <v>236</v>
      </c>
      <c r="G401" s="134"/>
      <c r="H401" s="135"/>
      <c r="I401" s="135"/>
      <c r="J401" s="135"/>
      <c r="K401" s="136"/>
      <c r="L401" s="136"/>
    </row>
    <row r="402" spans="1:12" ht="23.25" customHeight="1" hidden="1">
      <c r="A402" s="35" t="s">
        <v>168</v>
      </c>
      <c r="B402" s="28" t="s">
        <v>298</v>
      </c>
      <c r="C402" s="17" t="s">
        <v>227</v>
      </c>
      <c r="D402" s="17" t="s">
        <v>258</v>
      </c>
      <c r="E402" s="17" t="s">
        <v>183</v>
      </c>
      <c r="F402" s="17" t="s">
        <v>118</v>
      </c>
      <c r="G402" s="134"/>
      <c r="H402" s="135"/>
      <c r="I402" s="135"/>
      <c r="J402" s="135"/>
      <c r="K402" s="136"/>
      <c r="L402" s="136"/>
    </row>
    <row r="403" spans="1:12" ht="24" customHeight="1" hidden="1">
      <c r="A403" s="35" t="s">
        <v>119</v>
      </c>
      <c r="B403" s="28" t="s">
        <v>298</v>
      </c>
      <c r="C403" s="17" t="s">
        <v>227</v>
      </c>
      <c r="D403" s="17" t="s">
        <v>258</v>
      </c>
      <c r="E403" s="17" t="s">
        <v>183</v>
      </c>
      <c r="F403" s="17" t="s">
        <v>120</v>
      </c>
      <c r="G403" s="134"/>
      <c r="H403" s="135"/>
      <c r="I403" s="135"/>
      <c r="J403" s="135"/>
      <c r="K403" s="136"/>
      <c r="L403" s="136"/>
    </row>
    <row r="404" spans="1:12" ht="0.75" customHeight="1" hidden="1">
      <c r="A404" s="37" t="s">
        <v>204</v>
      </c>
      <c r="B404" s="28" t="s">
        <v>298</v>
      </c>
      <c r="C404" s="17" t="s">
        <v>227</v>
      </c>
      <c r="D404" s="17" t="s">
        <v>258</v>
      </c>
      <c r="E404" s="17" t="s">
        <v>205</v>
      </c>
      <c r="F404" s="17" t="s">
        <v>281</v>
      </c>
      <c r="G404" s="134"/>
      <c r="H404" s="135"/>
      <c r="I404" s="135"/>
      <c r="J404" s="135"/>
      <c r="K404" s="136"/>
      <c r="L404" s="136"/>
    </row>
    <row r="405" spans="1:12" ht="69" customHeight="1" hidden="1">
      <c r="A405" s="35" t="s">
        <v>206</v>
      </c>
      <c r="B405" s="28" t="s">
        <v>298</v>
      </c>
      <c r="C405" s="17" t="s">
        <v>227</v>
      </c>
      <c r="D405" s="17" t="s">
        <v>258</v>
      </c>
      <c r="E405" s="17" t="s">
        <v>207</v>
      </c>
      <c r="F405" s="17" t="s">
        <v>281</v>
      </c>
      <c r="G405" s="146"/>
      <c r="H405" s="135"/>
      <c r="I405" s="135"/>
      <c r="J405" s="135"/>
      <c r="K405" s="136"/>
      <c r="L405" s="136"/>
    </row>
    <row r="406" spans="1:12" ht="26.25" customHeight="1" hidden="1">
      <c r="A406" s="37" t="s">
        <v>246</v>
      </c>
      <c r="B406" s="28" t="s">
        <v>298</v>
      </c>
      <c r="C406" s="17" t="s">
        <v>227</v>
      </c>
      <c r="D406" s="17" t="s">
        <v>258</v>
      </c>
      <c r="E406" s="17" t="s">
        <v>207</v>
      </c>
      <c r="F406" s="17" t="s">
        <v>298</v>
      </c>
      <c r="G406" s="134"/>
      <c r="H406" s="135"/>
      <c r="I406" s="135"/>
      <c r="J406" s="135"/>
      <c r="K406" s="136"/>
      <c r="L406" s="136"/>
    </row>
    <row r="407" spans="1:12" ht="24" customHeight="1" hidden="1">
      <c r="A407" s="37" t="s">
        <v>252</v>
      </c>
      <c r="B407" s="28" t="s">
        <v>298</v>
      </c>
      <c r="C407" s="15" t="s">
        <v>227</v>
      </c>
      <c r="D407" s="15" t="s">
        <v>258</v>
      </c>
      <c r="E407" s="15" t="s">
        <v>260</v>
      </c>
      <c r="F407" s="15" t="s">
        <v>281</v>
      </c>
      <c r="G407" s="143"/>
      <c r="H407" s="135"/>
      <c r="I407" s="135"/>
      <c r="J407" s="135"/>
      <c r="K407" s="136"/>
      <c r="L407" s="136"/>
    </row>
    <row r="408" spans="1:12" ht="0.75" customHeight="1" hidden="1">
      <c r="A408" s="31" t="s">
        <v>267</v>
      </c>
      <c r="B408" s="28" t="s">
        <v>298</v>
      </c>
      <c r="C408" s="15" t="s">
        <v>227</v>
      </c>
      <c r="D408" s="15" t="s">
        <v>258</v>
      </c>
      <c r="E408" s="15" t="s">
        <v>260</v>
      </c>
      <c r="F408" s="15" t="s">
        <v>268</v>
      </c>
      <c r="G408" s="132"/>
      <c r="H408" s="135"/>
      <c r="I408" s="135"/>
      <c r="J408" s="135"/>
      <c r="K408" s="136"/>
      <c r="L408" s="136"/>
    </row>
    <row r="409" spans="1:12" ht="24" customHeight="1" hidden="1">
      <c r="A409" s="31" t="s">
        <v>269</v>
      </c>
      <c r="B409" s="28" t="s">
        <v>298</v>
      </c>
      <c r="C409" s="17" t="s">
        <v>227</v>
      </c>
      <c r="D409" s="17" t="s">
        <v>258</v>
      </c>
      <c r="E409" s="17" t="s">
        <v>260</v>
      </c>
      <c r="F409" s="17" t="s">
        <v>270</v>
      </c>
      <c r="G409" s="134"/>
      <c r="H409" s="135"/>
      <c r="I409" s="135"/>
      <c r="J409" s="135"/>
      <c r="K409" s="136"/>
      <c r="L409" s="136"/>
    </row>
    <row r="410" spans="1:12" ht="39.75" customHeight="1" hidden="1">
      <c r="A410" s="31" t="s">
        <v>150</v>
      </c>
      <c r="B410" s="28" t="s">
        <v>298</v>
      </c>
      <c r="C410" s="17" t="s">
        <v>227</v>
      </c>
      <c r="D410" s="17" t="s">
        <v>258</v>
      </c>
      <c r="E410" s="17" t="s">
        <v>260</v>
      </c>
      <c r="F410" s="17" t="s">
        <v>272</v>
      </c>
      <c r="G410" s="134"/>
      <c r="H410" s="135"/>
      <c r="I410" s="135"/>
      <c r="J410" s="135"/>
      <c r="K410" s="136"/>
      <c r="L410" s="136"/>
    </row>
    <row r="411" spans="1:12" ht="30" customHeight="1" hidden="1">
      <c r="A411" s="35" t="s">
        <v>153</v>
      </c>
      <c r="B411" s="28" t="s">
        <v>298</v>
      </c>
      <c r="C411" s="17" t="s">
        <v>227</v>
      </c>
      <c r="D411" s="17" t="s">
        <v>258</v>
      </c>
      <c r="E411" s="17" t="s">
        <v>260</v>
      </c>
      <c r="F411" s="17" t="s">
        <v>154</v>
      </c>
      <c r="G411" s="134"/>
      <c r="H411" s="135"/>
      <c r="I411" s="135"/>
      <c r="J411" s="135"/>
      <c r="K411" s="136"/>
      <c r="L411" s="136"/>
    </row>
    <row r="412" spans="1:12" ht="24" customHeight="1" hidden="1">
      <c r="A412" s="31" t="s">
        <v>228</v>
      </c>
      <c r="B412" s="28" t="s">
        <v>298</v>
      </c>
      <c r="C412" s="15" t="s">
        <v>227</v>
      </c>
      <c r="D412" s="15" t="s">
        <v>258</v>
      </c>
      <c r="E412" s="15" t="s">
        <v>260</v>
      </c>
      <c r="F412" s="15" t="s">
        <v>229</v>
      </c>
      <c r="G412" s="132"/>
      <c r="H412" s="135"/>
      <c r="I412" s="135"/>
      <c r="J412" s="135"/>
      <c r="K412" s="136"/>
      <c r="L412" s="136"/>
    </row>
    <row r="413" spans="1:12" ht="28.5" customHeight="1" hidden="1">
      <c r="A413" s="36" t="s">
        <v>231</v>
      </c>
      <c r="B413" s="28" t="s">
        <v>298</v>
      </c>
      <c r="C413" s="17" t="s">
        <v>227</v>
      </c>
      <c r="D413" s="17" t="s">
        <v>258</v>
      </c>
      <c r="E413" s="17" t="s">
        <v>260</v>
      </c>
      <c r="F413" s="17" t="s">
        <v>230</v>
      </c>
      <c r="G413" s="134"/>
      <c r="H413" s="135"/>
      <c r="I413" s="135"/>
      <c r="J413" s="135"/>
      <c r="K413" s="136"/>
      <c r="L413" s="136"/>
    </row>
    <row r="414" spans="1:12" ht="22.5" customHeight="1" hidden="1">
      <c r="A414" s="35" t="s">
        <v>196</v>
      </c>
      <c r="B414" s="28" t="s">
        <v>298</v>
      </c>
      <c r="C414" s="17" t="s">
        <v>227</v>
      </c>
      <c r="D414" s="17" t="s">
        <v>258</v>
      </c>
      <c r="E414" s="17" t="s">
        <v>260</v>
      </c>
      <c r="F414" s="17" t="s">
        <v>239</v>
      </c>
      <c r="G414" s="134"/>
      <c r="H414" s="135"/>
      <c r="I414" s="135"/>
      <c r="J414" s="135"/>
      <c r="K414" s="136"/>
      <c r="L414" s="136"/>
    </row>
    <row r="415" spans="1:12" ht="48" customHeight="1" hidden="1">
      <c r="A415" s="35" t="s">
        <v>112</v>
      </c>
      <c r="B415" s="28" t="s">
        <v>298</v>
      </c>
      <c r="C415" s="15" t="s">
        <v>227</v>
      </c>
      <c r="D415" s="15" t="s">
        <v>258</v>
      </c>
      <c r="E415" s="15" t="s">
        <v>260</v>
      </c>
      <c r="F415" s="15" t="s">
        <v>293</v>
      </c>
      <c r="G415" s="132"/>
      <c r="H415" s="135"/>
      <c r="I415" s="135"/>
      <c r="J415" s="135"/>
      <c r="K415" s="136"/>
      <c r="L415" s="136"/>
    </row>
    <row r="416" spans="1:12" ht="24.75" customHeight="1" hidden="1">
      <c r="A416" s="35" t="s">
        <v>294</v>
      </c>
      <c r="B416" s="28" t="s">
        <v>298</v>
      </c>
      <c r="C416" s="15" t="s">
        <v>227</v>
      </c>
      <c r="D416" s="15" t="s">
        <v>258</v>
      </c>
      <c r="E416" s="15" t="s">
        <v>260</v>
      </c>
      <c r="F416" s="15" t="s">
        <v>295</v>
      </c>
      <c r="G416" s="132"/>
      <c r="H416" s="135"/>
      <c r="I416" s="135"/>
      <c r="J416" s="135"/>
      <c r="K416" s="136"/>
      <c r="L416" s="136"/>
    </row>
    <row r="417" spans="1:12" ht="52.5" customHeight="1" hidden="1">
      <c r="A417" s="37" t="s">
        <v>174</v>
      </c>
      <c r="B417" s="28" t="s">
        <v>298</v>
      </c>
      <c r="C417" s="17" t="s">
        <v>227</v>
      </c>
      <c r="D417" s="17" t="s">
        <v>258</v>
      </c>
      <c r="E417" s="17" t="s">
        <v>260</v>
      </c>
      <c r="F417" s="17" t="s">
        <v>194</v>
      </c>
      <c r="G417" s="134"/>
      <c r="H417" s="135"/>
      <c r="I417" s="135"/>
      <c r="J417" s="135"/>
      <c r="K417" s="136"/>
      <c r="L417" s="136"/>
    </row>
    <row r="418" spans="1:12" ht="40.5" customHeight="1" hidden="1">
      <c r="A418" s="44" t="s">
        <v>173</v>
      </c>
      <c r="B418" s="28" t="s">
        <v>298</v>
      </c>
      <c r="C418" s="17" t="s">
        <v>227</v>
      </c>
      <c r="D418" s="17" t="s">
        <v>258</v>
      </c>
      <c r="E418" s="17" t="s">
        <v>260</v>
      </c>
      <c r="F418" s="17" t="s">
        <v>248</v>
      </c>
      <c r="G418" s="134"/>
      <c r="H418" s="135"/>
      <c r="I418" s="135"/>
      <c r="J418" s="135"/>
      <c r="K418" s="136"/>
      <c r="L418" s="136"/>
    </row>
    <row r="419" spans="1:12" ht="29.25" customHeight="1" hidden="1">
      <c r="A419" s="40" t="s">
        <v>163</v>
      </c>
      <c r="B419" s="28" t="s">
        <v>298</v>
      </c>
      <c r="C419" s="15" t="s">
        <v>227</v>
      </c>
      <c r="D419" s="15" t="s">
        <v>258</v>
      </c>
      <c r="E419" s="15" t="s">
        <v>157</v>
      </c>
      <c r="F419" s="15" t="s">
        <v>281</v>
      </c>
      <c r="G419" s="142"/>
      <c r="H419" s="135"/>
      <c r="I419" s="135"/>
      <c r="J419" s="135"/>
      <c r="K419" s="136"/>
      <c r="L419" s="136"/>
    </row>
    <row r="420" spans="1:12" ht="48.75" customHeight="1" hidden="1">
      <c r="A420" s="35" t="s">
        <v>112</v>
      </c>
      <c r="B420" s="28" t="s">
        <v>298</v>
      </c>
      <c r="C420" s="15" t="s">
        <v>227</v>
      </c>
      <c r="D420" s="15" t="s">
        <v>258</v>
      </c>
      <c r="E420" s="15" t="s">
        <v>157</v>
      </c>
      <c r="F420" s="15" t="s">
        <v>293</v>
      </c>
      <c r="G420" s="132"/>
      <c r="H420" s="135"/>
      <c r="I420" s="135"/>
      <c r="J420" s="135"/>
      <c r="K420" s="136"/>
      <c r="L420" s="136"/>
    </row>
    <row r="421" spans="1:12" ht="27.75" customHeight="1" hidden="1">
      <c r="A421" s="35" t="s">
        <v>294</v>
      </c>
      <c r="B421" s="28" t="s">
        <v>298</v>
      </c>
      <c r="C421" s="15" t="s">
        <v>227</v>
      </c>
      <c r="D421" s="15" t="s">
        <v>258</v>
      </c>
      <c r="E421" s="15" t="s">
        <v>157</v>
      </c>
      <c r="F421" s="15" t="s">
        <v>295</v>
      </c>
      <c r="G421" s="132"/>
      <c r="H421" s="135"/>
      <c r="I421" s="135"/>
      <c r="J421" s="135"/>
      <c r="K421" s="136"/>
      <c r="L421" s="136"/>
    </row>
    <row r="422" spans="1:12" ht="45.75" customHeight="1" hidden="1">
      <c r="A422" s="37" t="s">
        <v>174</v>
      </c>
      <c r="B422" s="28" t="s">
        <v>298</v>
      </c>
      <c r="C422" s="17" t="s">
        <v>227</v>
      </c>
      <c r="D422" s="17" t="s">
        <v>258</v>
      </c>
      <c r="E422" s="17" t="s">
        <v>157</v>
      </c>
      <c r="F422" s="17" t="s">
        <v>194</v>
      </c>
      <c r="G422" s="134"/>
      <c r="H422" s="135"/>
      <c r="I422" s="135"/>
      <c r="J422" s="135"/>
      <c r="K422" s="136"/>
      <c r="L422" s="136"/>
    </row>
    <row r="423" spans="1:12" ht="39.75" customHeight="1" hidden="1">
      <c r="A423" s="44" t="s">
        <v>173</v>
      </c>
      <c r="B423" s="28" t="s">
        <v>298</v>
      </c>
      <c r="C423" s="17" t="s">
        <v>227</v>
      </c>
      <c r="D423" s="17" t="s">
        <v>258</v>
      </c>
      <c r="E423" s="17" t="s">
        <v>157</v>
      </c>
      <c r="F423" s="17" t="s">
        <v>248</v>
      </c>
      <c r="G423" s="134"/>
      <c r="H423" s="135"/>
      <c r="I423" s="135"/>
      <c r="J423" s="135"/>
      <c r="K423" s="136"/>
      <c r="L423" s="136"/>
    </row>
    <row r="424" spans="1:12" ht="33.75" customHeight="1" hidden="1">
      <c r="A424" s="31" t="s">
        <v>276</v>
      </c>
      <c r="B424" s="28" t="s">
        <v>298</v>
      </c>
      <c r="C424" s="15" t="s">
        <v>227</v>
      </c>
      <c r="D424" s="15" t="s">
        <v>258</v>
      </c>
      <c r="E424" s="15" t="s">
        <v>158</v>
      </c>
      <c r="F424" s="15" t="s">
        <v>281</v>
      </c>
      <c r="G424" s="132"/>
      <c r="H424" s="135"/>
      <c r="I424" s="135"/>
      <c r="J424" s="135"/>
      <c r="K424" s="136"/>
      <c r="L424" s="136"/>
    </row>
    <row r="425" spans="1:12" ht="48" customHeight="1" hidden="1">
      <c r="A425" s="35" t="s">
        <v>112</v>
      </c>
      <c r="B425" s="28" t="s">
        <v>298</v>
      </c>
      <c r="C425" s="15" t="s">
        <v>227</v>
      </c>
      <c r="D425" s="15" t="s">
        <v>258</v>
      </c>
      <c r="E425" s="15" t="s">
        <v>158</v>
      </c>
      <c r="F425" s="15" t="s">
        <v>293</v>
      </c>
      <c r="G425" s="132"/>
      <c r="H425" s="135"/>
      <c r="I425" s="135"/>
      <c r="J425" s="135"/>
      <c r="K425" s="136"/>
      <c r="L425" s="136"/>
    </row>
    <row r="426" spans="1:12" ht="24" customHeight="1" hidden="1">
      <c r="A426" s="35" t="s">
        <v>294</v>
      </c>
      <c r="B426" s="28" t="s">
        <v>298</v>
      </c>
      <c r="C426" s="15" t="s">
        <v>227</v>
      </c>
      <c r="D426" s="15" t="s">
        <v>258</v>
      </c>
      <c r="E426" s="15" t="s">
        <v>158</v>
      </c>
      <c r="F426" s="15" t="s">
        <v>295</v>
      </c>
      <c r="G426" s="132"/>
      <c r="H426" s="135"/>
      <c r="I426" s="135"/>
      <c r="J426" s="135"/>
      <c r="K426" s="136"/>
      <c r="L426" s="136"/>
    </row>
    <row r="427" spans="1:12" ht="39" customHeight="1" hidden="1">
      <c r="A427" s="44" t="s">
        <v>173</v>
      </c>
      <c r="B427" s="28" t="s">
        <v>298</v>
      </c>
      <c r="C427" s="17" t="s">
        <v>227</v>
      </c>
      <c r="D427" s="17" t="s">
        <v>258</v>
      </c>
      <c r="E427" s="17" t="s">
        <v>158</v>
      </c>
      <c r="F427" s="17" t="s">
        <v>248</v>
      </c>
      <c r="G427" s="134"/>
      <c r="H427" s="135"/>
      <c r="I427" s="135"/>
      <c r="J427" s="135"/>
      <c r="K427" s="136"/>
      <c r="L427" s="136"/>
    </row>
    <row r="428" spans="1:12" ht="37.5" customHeight="1" hidden="1">
      <c r="A428" s="40" t="s">
        <v>218</v>
      </c>
      <c r="B428" s="28" t="s">
        <v>298</v>
      </c>
      <c r="C428" s="15" t="s">
        <v>227</v>
      </c>
      <c r="D428" s="15" t="s">
        <v>258</v>
      </c>
      <c r="E428" s="15" t="s">
        <v>159</v>
      </c>
      <c r="F428" s="15" t="s">
        <v>281</v>
      </c>
      <c r="G428" s="142"/>
      <c r="H428" s="135"/>
      <c r="I428" s="135"/>
      <c r="J428" s="135"/>
      <c r="K428" s="136"/>
      <c r="L428" s="136"/>
    </row>
    <row r="429" spans="1:12" ht="24" customHeight="1" hidden="1">
      <c r="A429" s="40"/>
      <c r="B429" s="28" t="s">
        <v>298</v>
      </c>
      <c r="C429" s="17"/>
      <c r="D429" s="17"/>
      <c r="E429" s="17"/>
      <c r="F429" s="17"/>
      <c r="G429" s="141"/>
      <c r="H429" s="135"/>
      <c r="I429" s="135"/>
      <c r="J429" s="135"/>
      <c r="K429" s="136"/>
      <c r="L429" s="136"/>
    </row>
    <row r="430" spans="1:12" ht="0.75" customHeight="1" hidden="1">
      <c r="A430" s="31" t="s">
        <v>267</v>
      </c>
      <c r="B430" s="28" t="s">
        <v>298</v>
      </c>
      <c r="C430" s="6" t="s">
        <v>227</v>
      </c>
      <c r="D430" s="6" t="s">
        <v>258</v>
      </c>
      <c r="E430" s="17" t="s">
        <v>159</v>
      </c>
      <c r="F430" s="15" t="s">
        <v>268</v>
      </c>
      <c r="G430" s="132"/>
      <c r="H430" s="135"/>
      <c r="I430" s="135"/>
      <c r="J430" s="135"/>
      <c r="K430" s="136"/>
      <c r="L430" s="136"/>
    </row>
    <row r="431" spans="1:12" ht="26.25" customHeight="1" hidden="1">
      <c r="A431" s="31" t="s">
        <v>269</v>
      </c>
      <c r="B431" s="28" t="s">
        <v>298</v>
      </c>
      <c r="C431" s="6" t="s">
        <v>227</v>
      </c>
      <c r="D431" s="6" t="s">
        <v>258</v>
      </c>
      <c r="E431" s="17" t="s">
        <v>159</v>
      </c>
      <c r="F431" s="17" t="s">
        <v>270</v>
      </c>
      <c r="G431" s="134"/>
      <c r="H431" s="135"/>
      <c r="I431" s="135"/>
      <c r="J431" s="135"/>
      <c r="K431" s="136"/>
      <c r="L431" s="136"/>
    </row>
    <row r="432" spans="1:12" ht="34.5" customHeight="1" hidden="1">
      <c r="A432" s="35" t="s">
        <v>153</v>
      </c>
      <c r="B432" s="28" t="s">
        <v>298</v>
      </c>
      <c r="C432" s="6" t="s">
        <v>227</v>
      </c>
      <c r="D432" s="6" t="s">
        <v>258</v>
      </c>
      <c r="E432" s="17" t="s">
        <v>159</v>
      </c>
      <c r="F432" s="17" t="s">
        <v>154</v>
      </c>
      <c r="G432" s="134"/>
      <c r="H432" s="135"/>
      <c r="I432" s="135"/>
      <c r="J432" s="135"/>
      <c r="K432" s="136"/>
      <c r="L432" s="136"/>
    </row>
    <row r="433" spans="1:12" ht="24" customHeight="1" hidden="1">
      <c r="A433" s="31" t="s">
        <v>228</v>
      </c>
      <c r="B433" s="28" t="s">
        <v>298</v>
      </c>
      <c r="C433" s="6" t="s">
        <v>227</v>
      </c>
      <c r="D433" s="6" t="s">
        <v>258</v>
      </c>
      <c r="E433" s="17" t="s">
        <v>159</v>
      </c>
      <c r="F433" s="15" t="s">
        <v>229</v>
      </c>
      <c r="G433" s="132"/>
      <c r="H433" s="135"/>
      <c r="I433" s="135"/>
      <c r="J433" s="135"/>
      <c r="K433" s="136"/>
      <c r="L433" s="136"/>
    </row>
    <row r="434" spans="1:12" ht="29.25" customHeight="1" hidden="1">
      <c r="A434" s="36" t="s">
        <v>231</v>
      </c>
      <c r="B434" s="28" t="s">
        <v>298</v>
      </c>
      <c r="C434" s="6" t="s">
        <v>227</v>
      </c>
      <c r="D434" s="6" t="s">
        <v>258</v>
      </c>
      <c r="E434" s="17" t="s">
        <v>159</v>
      </c>
      <c r="F434" s="17" t="s">
        <v>230</v>
      </c>
      <c r="G434" s="134"/>
      <c r="H434" s="135"/>
      <c r="I434" s="135"/>
      <c r="J434" s="135"/>
      <c r="K434" s="136"/>
      <c r="L434" s="136"/>
    </row>
    <row r="435" spans="1:12" ht="21" customHeight="1" hidden="1">
      <c r="A435" s="35" t="s">
        <v>196</v>
      </c>
      <c r="B435" s="28" t="s">
        <v>298</v>
      </c>
      <c r="C435" s="6" t="s">
        <v>227</v>
      </c>
      <c r="D435" s="6" t="s">
        <v>258</v>
      </c>
      <c r="E435" s="17" t="s">
        <v>159</v>
      </c>
      <c r="F435" s="17" t="s">
        <v>239</v>
      </c>
      <c r="G435" s="134"/>
      <c r="H435" s="135"/>
      <c r="I435" s="135"/>
      <c r="J435" s="135"/>
      <c r="K435" s="136"/>
      <c r="L435" s="136"/>
    </row>
    <row r="436" spans="1:12" ht="43.5" customHeight="1" hidden="1">
      <c r="A436" s="35" t="s">
        <v>112</v>
      </c>
      <c r="B436" s="28" t="s">
        <v>298</v>
      </c>
      <c r="C436" s="16" t="s">
        <v>227</v>
      </c>
      <c r="D436" s="16" t="s">
        <v>258</v>
      </c>
      <c r="E436" s="15" t="s">
        <v>159</v>
      </c>
      <c r="F436" s="15" t="s">
        <v>293</v>
      </c>
      <c r="G436" s="132"/>
      <c r="H436" s="135"/>
      <c r="I436" s="135"/>
      <c r="J436" s="135"/>
      <c r="K436" s="136"/>
      <c r="L436" s="136"/>
    </row>
    <row r="437" spans="1:12" ht="23.25" customHeight="1" hidden="1">
      <c r="A437" s="35" t="s">
        <v>294</v>
      </c>
      <c r="B437" s="28" t="s">
        <v>298</v>
      </c>
      <c r="C437" s="16" t="s">
        <v>227</v>
      </c>
      <c r="D437" s="16" t="s">
        <v>258</v>
      </c>
      <c r="E437" s="15" t="s">
        <v>159</v>
      </c>
      <c r="F437" s="15" t="s">
        <v>295</v>
      </c>
      <c r="G437" s="132"/>
      <c r="H437" s="135"/>
      <c r="I437" s="135"/>
      <c r="J437" s="135"/>
      <c r="K437" s="136"/>
      <c r="L437" s="136"/>
    </row>
    <row r="438" spans="1:12" ht="28.5" customHeight="1" hidden="1">
      <c r="A438" s="44" t="s">
        <v>173</v>
      </c>
      <c r="B438" s="28" t="s">
        <v>298</v>
      </c>
      <c r="C438" s="6" t="s">
        <v>227</v>
      </c>
      <c r="D438" s="6" t="s">
        <v>258</v>
      </c>
      <c r="E438" s="17" t="s">
        <v>159</v>
      </c>
      <c r="F438" s="17" t="s">
        <v>248</v>
      </c>
      <c r="G438" s="134"/>
      <c r="H438" s="135"/>
      <c r="I438" s="135"/>
      <c r="J438" s="135"/>
      <c r="K438" s="136"/>
      <c r="L438" s="136"/>
    </row>
    <row r="439" spans="1:12" ht="0.75" customHeight="1" hidden="1">
      <c r="A439" s="44" t="s">
        <v>197</v>
      </c>
      <c r="B439" s="28" t="s">
        <v>298</v>
      </c>
      <c r="C439" s="16" t="s">
        <v>227</v>
      </c>
      <c r="D439" s="16" t="s">
        <v>258</v>
      </c>
      <c r="E439" s="15" t="s">
        <v>213</v>
      </c>
      <c r="F439" s="15" t="s">
        <v>281</v>
      </c>
      <c r="G439" s="132"/>
      <c r="H439" s="135"/>
      <c r="I439" s="135"/>
      <c r="J439" s="135"/>
      <c r="K439" s="136"/>
      <c r="L439" s="136"/>
    </row>
    <row r="440" spans="1:12" ht="49.5" customHeight="1" hidden="1">
      <c r="A440" s="35" t="s">
        <v>112</v>
      </c>
      <c r="B440" s="28" t="s">
        <v>298</v>
      </c>
      <c r="C440" s="16" t="s">
        <v>227</v>
      </c>
      <c r="D440" s="16" t="s">
        <v>258</v>
      </c>
      <c r="E440" s="15" t="s">
        <v>213</v>
      </c>
      <c r="F440" s="15" t="s">
        <v>293</v>
      </c>
      <c r="G440" s="132"/>
      <c r="H440" s="135"/>
      <c r="I440" s="135"/>
      <c r="J440" s="135"/>
      <c r="K440" s="136"/>
      <c r="L440" s="136"/>
    </row>
    <row r="441" spans="1:12" ht="22.5" customHeight="1" hidden="1">
      <c r="A441" s="35" t="s">
        <v>294</v>
      </c>
      <c r="B441" s="28" t="s">
        <v>298</v>
      </c>
      <c r="C441" s="16" t="s">
        <v>227</v>
      </c>
      <c r="D441" s="16" t="s">
        <v>258</v>
      </c>
      <c r="E441" s="15" t="s">
        <v>213</v>
      </c>
      <c r="F441" s="15" t="s">
        <v>295</v>
      </c>
      <c r="G441" s="132"/>
      <c r="H441" s="135"/>
      <c r="I441" s="135"/>
      <c r="J441" s="135"/>
      <c r="K441" s="136"/>
      <c r="L441" s="136"/>
    </row>
    <row r="442" spans="1:12" ht="34.5" customHeight="1" hidden="1">
      <c r="A442" s="44" t="s">
        <v>173</v>
      </c>
      <c r="B442" s="28" t="s">
        <v>298</v>
      </c>
      <c r="C442" s="6" t="s">
        <v>227</v>
      </c>
      <c r="D442" s="6" t="s">
        <v>258</v>
      </c>
      <c r="E442" s="17" t="s">
        <v>213</v>
      </c>
      <c r="F442" s="17" t="s">
        <v>248</v>
      </c>
      <c r="G442" s="134"/>
      <c r="H442" s="135"/>
      <c r="I442" s="135"/>
      <c r="J442" s="135"/>
      <c r="K442" s="136"/>
      <c r="L442" s="136"/>
    </row>
    <row r="443" spans="1:12" ht="50.25" customHeight="1" hidden="1">
      <c r="A443" s="40" t="s">
        <v>155</v>
      </c>
      <c r="B443" s="28" t="s">
        <v>298</v>
      </c>
      <c r="C443" s="16" t="s">
        <v>227</v>
      </c>
      <c r="D443" s="16" t="s">
        <v>258</v>
      </c>
      <c r="E443" s="15" t="s">
        <v>214</v>
      </c>
      <c r="F443" s="15" t="s">
        <v>281</v>
      </c>
      <c r="G443" s="142"/>
      <c r="H443" s="135"/>
      <c r="I443" s="135"/>
      <c r="J443" s="135"/>
      <c r="K443" s="136"/>
      <c r="L443" s="136"/>
    </row>
    <row r="444" spans="1:12" ht="21" customHeight="1" hidden="1">
      <c r="A444" s="31" t="s">
        <v>267</v>
      </c>
      <c r="B444" s="28" t="s">
        <v>298</v>
      </c>
      <c r="C444" s="16" t="s">
        <v>227</v>
      </c>
      <c r="D444" s="16" t="s">
        <v>258</v>
      </c>
      <c r="E444" s="15" t="s">
        <v>214</v>
      </c>
      <c r="F444" s="15" t="s">
        <v>268</v>
      </c>
      <c r="G444" s="132"/>
      <c r="H444" s="135"/>
      <c r="I444" s="135"/>
      <c r="J444" s="135"/>
      <c r="K444" s="136"/>
      <c r="L444" s="136"/>
    </row>
    <row r="445" spans="1:12" ht="25.5" customHeight="1" hidden="1">
      <c r="A445" s="31" t="s">
        <v>269</v>
      </c>
      <c r="B445" s="28" t="s">
        <v>298</v>
      </c>
      <c r="C445" s="6" t="s">
        <v>227</v>
      </c>
      <c r="D445" s="6" t="s">
        <v>258</v>
      </c>
      <c r="E445" s="17" t="s">
        <v>214</v>
      </c>
      <c r="F445" s="17" t="s">
        <v>270</v>
      </c>
      <c r="G445" s="134"/>
      <c r="H445" s="135"/>
      <c r="I445" s="135"/>
      <c r="J445" s="135"/>
      <c r="K445" s="136"/>
      <c r="L445" s="136"/>
    </row>
    <row r="446" spans="1:12" ht="32.25" customHeight="1" hidden="1">
      <c r="A446" s="35" t="s">
        <v>153</v>
      </c>
      <c r="B446" s="28" t="s">
        <v>298</v>
      </c>
      <c r="C446" s="6" t="s">
        <v>227</v>
      </c>
      <c r="D446" s="6" t="s">
        <v>258</v>
      </c>
      <c r="E446" s="17" t="s">
        <v>214</v>
      </c>
      <c r="F446" s="17" t="s">
        <v>154</v>
      </c>
      <c r="G446" s="134"/>
      <c r="H446" s="135"/>
      <c r="I446" s="135"/>
      <c r="J446" s="135"/>
      <c r="K446" s="136"/>
      <c r="L446" s="136"/>
    </row>
    <row r="447" spans="1:12" ht="0.75" customHeight="1" hidden="1">
      <c r="A447" s="35" t="s">
        <v>112</v>
      </c>
      <c r="B447" s="28" t="s">
        <v>298</v>
      </c>
      <c r="C447" s="16" t="s">
        <v>227</v>
      </c>
      <c r="D447" s="16" t="s">
        <v>258</v>
      </c>
      <c r="E447" s="15" t="s">
        <v>214</v>
      </c>
      <c r="F447" s="15" t="s">
        <v>293</v>
      </c>
      <c r="G447" s="132"/>
      <c r="H447" s="135"/>
      <c r="I447" s="135"/>
      <c r="J447" s="135"/>
      <c r="K447" s="136"/>
      <c r="L447" s="136"/>
    </row>
    <row r="448" spans="1:12" ht="26.25" customHeight="1" hidden="1">
      <c r="A448" s="35" t="s">
        <v>294</v>
      </c>
      <c r="B448" s="28" t="s">
        <v>298</v>
      </c>
      <c r="C448" s="16" t="s">
        <v>227</v>
      </c>
      <c r="D448" s="16" t="s">
        <v>258</v>
      </c>
      <c r="E448" s="15" t="s">
        <v>214</v>
      </c>
      <c r="F448" s="15" t="s">
        <v>295</v>
      </c>
      <c r="G448" s="132"/>
      <c r="H448" s="135"/>
      <c r="I448" s="135"/>
      <c r="J448" s="135"/>
      <c r="K448" s="136"/>
      <c r="L448" s="136"/>
    </row>
    <row r="449" spans="1:12" ht="42" customHeight="1" hidden="1">
      <c r="A449" s="44" t="s">
        <v>173</v>
      </c>
      <c r="B449" s="28" t="s">
        <v>298</v>
      </c>
      <c r="C449" s="6" t="s">
        <v>227</v>
      </c>
      <c r="D449" s="6" t="s">
        <v>258</v>
      </c>
      <c r="E449" s="17" t="s">
        <v>214</v>
      </c>
      <c r="F449" s="17" t="s">
        <v>248</v>
      </c>
      <c r="G449" s="134"/>
      <c r="H449" s="135"/>
      <c r="I449" s="135"/>
      <c r="J449" s="135"/>
      <c r="K449" s="136"/>
      <c r="L449" s="136"/>
    </row>
    <row r="450" spans="1:12" ht="1.5" customHeight="1" hidden="1">
      <c r="A450" s="44" t="s">
        <v>302</v>
      </c>
      <c r="B450" s="28" t="s">
        <v>298</v>
      </c>
      <c r="C450" s="16" t="s">
        <v>227</v>
      </c>
      <c r="D450" s="16" t="s">
        <v>258</v>
      </c>
      <c r="E450" s="15" t="s">
        <v>215</v>
      </c>
      <c r="F450" s="15" t="s">
        <v>281</v>
      </c>
      <c r="G450" s="132"/>
      <c r="H450" s="135"/>
      <c r="I450" s="135"/>
      <c r="J450" s="135"/>
      <c r="K450" s="136"/>
      <c r="L450" s="136"/>
    </row>
    <row r="451" spans="1:12" ht="24.75" customHeight="1" hidden="1">
      <c r="A451" s="31" t="s">
        <v>267</v>
      </c>
      <c r="B451" s="28" t="s">
        <v>298</v>
      </c>
      <c r="C451" s="16" t="s">
        <v>227</v>
      </c>
      <c r="D451" s="16" t="s">
        <v>258</v>
      </c>
      <c r="E451" s="15" t="s">
        <v>215</v>
      </c>
      <c r="F451" s="15" t="s">
        <v>268</v>
      </c>
      <c r="G451" s="132"/>
      <c r="H451" s="135"/>
      <c r="I451" s="135"/>
      <c r="J451" s="135"/>
      <c r="K451" s="136"/>
      <c r="L451" s="136"/>
    </row>
    <row r="452" spans="1:12" ht="20.25" customHeight="1" hidden="1">
      <c r="A452" s="31" t="s">
        <v>269</v>
      </c>
      <c r="B452" s="28" t="s">
        <v>298</v>
      </c>
      <c r="C452" s="6" t="s">
        <v>227</v>
      </c>
      <c r="D452" s="6" t="s">
        <v>258</v>
      </c>
      <c r="E452" s="17" t="s">
        <v>215</v>
      </c>
      <c r="F452" s="17" t="s">
        <v>270</v>
      </c>
      <c r="G452" s="134"/>
      <c r="H452" s="135"/>
      <c r="I452" s="135"/>
      <c r="J452" s="135"/>
      <c r="K452" s="136"/>
      <c r="L452" s="136"/>
    </row>
    <row r="453" spans="1:12" ht="30.75" customHeight="1" hidden="1">
      <c r="A453" s="35" t="s">
        <v>153</v>
      </c>
      <c r="B453" s="28" t="s">
        <v>298</v>
      </c>
      <c r="C453" s="6" t="s">
        <v>227</v>
      </c>
      <c r="D453" s="6" t="s">
        <v>258</v>
      </c>
      <c r="E453" s="17" t="s">
        <v>215</v>
      </c>
      <c r="F453" s="17" t="s">
        <v>154</v>
      </c>
      <c r="G453" s="134"/>
      <c r="H453" s="135"/>
      <c r="I453" s="135"/>
      <c r="J453" s="135"/>
      <c r="K453" s="136"/>
      <c r="L453" s="136"/>
    </row>
    <row r="454" spans="1:12" ht="48" customHeight="1" hidden="1">
      <c r="A454" s="35" t="s">
        <v>112</v>
      </c>
      <c r="B454" s="28" t="s">
        <v>298</v>
      </c>
      <c r="C454" s="16" t="s">
        <v>227</v>
      </c>
      <c r="D454" s="16" t="s">
        <v>258</v>
      </c>
      <c r="E454" s="15" t="s">
        <v>215</v>
      </c>
      <c r="F454" s="15" t="s">
        <v>293</v>
      </c>
      <c r="G454" s="132"/>
      <c r="H454" s="135"/>
      <c r="I454" s="135"/>
      <c r="J454" s="135"/>
      <c r="K454" s="136"/>
      <c r="L454" s="136"/>
    </row>
    <row r="455" spans="1:12" ht="25.5" customHeight="1" hidden="1">
      <c r="A455" s="35" t="s">
        <v>294</v>
      </c>
      <c r="B455" s="28" t="s">
        <v>298</v>
      </c>
      <c r="C455" s="16" t="s">
        <v>227</v>
      </c>
      <c r="D455" s="16" t="s">
        <v>258</v>
      </c>
      <c r="E455" s="15" t="s">
        <v>215</v>
      </c>
      <c r="F455" s="15" t="s">
        <v>295</v>
      </c>
      <c r="G455" s="132"/>
      <c r="H455" s="135"/>
      <c r="I455" s="135"/>
      <c r="J455" s="135"/>
      <c r="K455" s="136"/>
      <c r="L455" s="136"/>
    </row>
    <row r="456" spans="1:12" ht="30" customHeight="1" hidden="1">
      <c r="A456" s="44" t="s">
        <v>173</v>
      </c>
      <c r="B456" s="28" t="s">
        <v>298</v>
      </c>
      <c r="C456" s="6" t="s">
        <v>227</v>
      </c>
      <c r="D456" s="6" t="s">
        <v>258</v>
      </c>
      <c r="E456" s="17" t="s">
        <v>215</v>
      </c>
      <c r="F456" s="17" t="s">
        <v>248</v>
      </c>
      <c r="G456" s="134"/>
      <c r="H456" s="135"/>
      <c r="I456" s="135"/>
      <c r="J456" s="135"/>
      <c r="K456" s="136"/>
      <c r="L456" s="136"/>
    </row>
    <row r="457" spans="1:12" ht="0.75" customHeight="1" hidden="1">
      <c r="A457" s="35"/>
      <c r="B457" s="28" t="s">
        <v>298</v>
      </c>
      <c r="C457" s="6"/>
      <c r="D457" s="6"/>
      <c r="E457" s="17"/>
      <c r="F457" s="17"/>
      <c r="G457" s="134"/>
      <c r="H457" s="135"/>
      <c r="I457" s="135"/>
      <c r="J457" s="135"/>
      <c r="K457" s="136"/>
      <c r="L457" s="136"/>
    </row>
    <row r="458" spans="1:12" ht="2.25" customHeight="1" hidden="1">
      <c r="A458" s="40" t="s">
        <v>237</v>
      </c>
      <c r="B458" s="28" t="s">
        <v>298</v>
      </c>
      <c r="C458" s="16" t="s">
        <v>227</v>
      </c>
      <c r="D458" s="16" t="s">
        <v>258</v>
      </c>
      <c r="E458" s="15" t="s">
        <v>216</v>
      </c>
      <c r="F458" s="15" t="s">
        <v>281</v>
      </c>
      <c r="G458" s="142"/>
      <c r="H458" s="135"/>
      <c r="I458" s="135"/>
      <c r="J458" s="135"/>
      <c r="K458" s="136"/>
      <c r="L458" s="136"/>
    </row>
    <row r="459" spans="1:12" ht="20.25" customHeight="1" hidden="1">
      <c r="A459" s="31" t="s">
        <v>267</v>
      </c>
      <c r="B459" s="28" t="s">
        <v>298</v>
      </c>
      <c r="C459" s="16" t="s">
        <v>227</v>
      </c>
      <c r="D459" s="16" t="s">
        <v>258</v>
      </c>
      <c r="E459" s="15" t="s">
        <v>216</v>
      </c>
      <c r="F459" s="15" t="s">
        <v>268</v>
      </c>
      <c r="G459" s="132"/>
      <c r="H459" s="135"/>
      <c r="I459" s="135"/>
      <c r="J459" s="135"/>
      <c r="K459" s="136"/>
      <c r="L459" s="136"/>
    </row>
    <row r="460" spans="1:12" ht="30" customHeight="1" hidden="1">
      <c r="A460" s="31" t="s">
        <v>269</v>
      </c>
      <c r="B460" s="28" t="s">
        <v>298</v>
      </c>
      <c r="C460" s="6" t="s">
        <v>227</v>
      </c>
      <c r="D460" s="6" t="s">
        <v>258</v>
      </c>
      <c r="E460" s="17" t="s">
        <v>216</v>
      </c>
      <c r="F460" s="17" t="s">
        <v>270</v>
      </c>
      <c r="G460" s="134"/>
      <c r="H460" s="135"/>
      <c r="I460" s="135"/>
      <c r="J460" s="135"/>
      <c r="K460" s="136"/>
      <c r="L460" s="136"/>
    </row>
    <row r="461" spans="1:12" ht="33" customHeight="1" hidden="1">
      <c r="A461" s="31" t="s">
        <v>150</v>
      </c>
      <c r="B461" s="28" t="s">
        <v>298</v>
      </c>
      <c r="C461" s="6" t="s">
        <v>227</v>
      </c>
      <c r="D461" s="6" t="s">
        <v>258</v>
      </c>
      <c r="E461" s="17" t="s">
        <v>216</v>
      </c>
      <c r="F461" s="17" t="s">
        <v>272</v>
      </c>
      <c r="G461" s="134"/>
      <c r="H461" s="135"/>
      <c r="I461" s="135"/>
      <c r="J461" s="135"/>
      <c r="K461" s="136"/>
      <c r="L461" s="136"/>
    </row>
    <row r="462" spans="1:12" ht="35.25" customHeight="1" hidden="1">
      <c r="A462" s="35" t="s">
        <v>153</v>
      </c>
      <c r="B462" s="28" t="s">
        <v>298</v>
      </c>
      <c r="C462" s="6" t="s">
        <v>227</v>
      </c>
      <c r="D462" s="6" t="s">
        <v>258</v>
      </c>
      <c r="E462" s="17" t="s">
        <v>216</v>
      </c>
      <c r="F462" s="17" t="s">
        <v>154</v>
      </c>
      <c r="G462" s="134"/>
      <c r="H462" s="135"/>
      <c r="I462" s="135"/>
      <c r="J462" s="135"/>
      <c r="K462" s="136"/>
      <c r="L462" s="136"/>
    </row>
    <row r="463" spans="1:12" ht="45" customHeight="1" hidden="1">
      <c r="A463" s="35" t="s">
        <v>112</v>
      </c>
      <c r="B463" s="28" t="s">
        <v>298</v>
      </c>
      <c r="C463" s="16" t="s">
        <v>227</v>
      </c>
      <c r="D463" s="16" t="s">
        <v>258</v>
      </c>
      <c r="E463" s="15" t="s">
        <v>216</v>
      </c>
      <c r="F463" s="15" t="s">
        <v>293</v>
      </c>
      <c r="G463" s="132"/>
      <c r="H463" s="135"/>
      <c r="I463" s="135"/>
      <c r="J463" s="135"/>
      <c r="K463" s="136"/>
      <c r="L463" s="136"/>
    </row>
    <row r="464" spans="1:12" ht="24.75" customHeight="1" hidden="1">
      <c r="A464" s="35" t="s">
        <v>294</v>
      </c>
      <c r="B464" s="28" t="s">
        <v>298</v>
      </c>
      <c r="C464" s="16" t="s">
        <v>227</v>
      </c>
      <c r="D464" s="16" t="s">
        <v>258</v>
      </c>
      <c r="E464" s="15" t="s">
        <v>216</v>
      </c>
      <c r="F464" s="15" t="s">
        <v>295</v>
      </c>
      <c r="G464" s="132"/>
      <c r="H464" s="135"/>
      <c r="I464" s="135"/>
      <c r="J464" s="135"/>
      <c r="K464" s="136"/>
      <c r="L464" s="136"/>
    </row>
    <row r="465" spans="1:12" ht="53.25" customHeight="1" hidden="1">
      <c r="A465" s="37" t="s">
        <v>174</v>
      </c>
      <c r="B465" s="28" t="s">
        <v>298</v>
      </c>
      <c r="C465" s="6" t="s">
        <v>227</v>
      </c>
      <c r="D465" s="6" t="s">
        <v>258</v>
      </c>
      <c r="E465" s="17" t="s">
        <v>216</v>
      </c>
      <c r="F465" s="17" t="s">
        <v>194</v>
      </c>
      <c r="G465" s="134"/>
      <c r="H465" s="135"/>
      <c r="I465" s="135"/>
      <c r="J465" s="135"/>
      <c r="K465" s="136"/>
      <c r="L465" s="136"/>
    </row>
    <row r="466" spans="1:12" ht="29.25" customHeight="1" hidden="1">
      <c r="A466" s="44" t="s">
        <v>173</v>
      </c>
      <c r="B466" s="28" t="s">
        <v>298</v>
      </c>
      <c r="C466" s="6" t="s">
        <v>227</v>
      </c>
      <c r="D466" s="6" t="s">
        <v>258</v>
      </c>
      <c r="E466" s="17" t="s">
        <v>216</v>
      </c>
      <c r="F466" s="17" t="s">
        <v>248</v>
      </c>
      <c r="G466" s="134"/>
      <c r="H466" s="135"/>
      <c r="I466" s="135"/>
      <c r="J466" s="135"/>
      <c r="K466" s="136"/>
      <c r="L466" s="136"/>
    </row>
    <row r="467" spans="1:12" ht="47.25" customHeight="1" hidden="1">
      <c r="A467" s="31" t="s">
        <v>171</v>
      </c>
      <c r="B467" s="28" t="s">
        <v>298</v>
      </c>
      <c r="C467" s="16" t="s">
        <v>227</v>
      </c>
      <c r="D467" s="16" t="s">
        <v>258</v>
      </c>
      <c r="E467" s="15" t="s">
        <v>217</v>
      </c>
      <c r="F467" s="15" t="s">
        <v>281</v>
      </c>
      <c r="G467" s="132"/>
      <c r="H467" s="135"/>
      <c r="I467" s="135"/>
      <c r="J467" s="135"/>
      <c r="K467" s="136"/>
      <c r="L467" s="136"/>
    </row>
    <row r="468" spans="1:12" ht="30" customHeight="1" hidden="1">
      <c r="A468" s="31" t="s">
        <v>267</v>
      </c>
      <c r="B468" s="28" t="s">
        <v>298</v>
      </c>
      <c r="C468" s="16" t="s">
        <v>227</v>
      </c>
      <c r="D468" s="16" t="s">
        <v>258</v>
      </c>
      <c r="E468" s="15" t="s">
        <v>217</v>
      </c>
      <c r="F468" s="15" t="s">
        <v>268</v>
      </c>
      <c r="G468" s="132"/>
      <c r="H468" s="135"/>
      <c r="I468" s="135"/>
      <c r="J468" s="135"/>
      <c r="K468" s="136"/>
      <c r="L468" s="136"/>
    </row>
    <row r="469" spans="1:12" ht="23.25" customHeight="1" hidden="1">
      <c r="A469" s="31" t="s">
        <v>269</v>
      </c>
      <c r="B469" s="28" t="s">
        <v>298</v>
      </c>
      <c r="C469" s="6" t="s">
        <v>227</v>
      </c>
      <c r="D469" s="6" t="s">
        <v>258</v>
      </c>
      <c r="E469" s="17" t="s">
        <v>217</v>
      </c>
      <c r="F469" s="17" t="s">
        <v>270</v>
      </c>
      <c r="G469" s="134"/>
      <c r="H469" s="135"/>
      <c r="I469" s="135"/>
      <c r="J469" s="135"/>
      <c r="K469" s="136"/>
      <c r="L469" s="136"/>
    </row>
    <row r="470" spans="1:12" ht="34.5" customHeight="1" hidden="1">
      <c r="A470" s="35" t="s">
        <v>153</v>
      </c>
      <c r="B470" s="28" t="s">
        <v>298</v>
      </c>
      <c r="C470" s="6" t="s">
        <v>227</v>
      </c>
      <c r="D470" s="6" t="s">
        <v>258</v>
      </c>
      <c r="E470" s="17" t="s">
        <v>217</v>
      </c>
      <c r="F470" s="17" t="s">
        <v>154</v>
      </c>
      <c r="G470" s="134"/>
      <c r="H470" s="135"/>
      <c r="I470" s="135"/>
      <c r="J470" s="135"/>
      <c r="K470" s="136"/>
      <c r="L470" s="136"/>
    </row>
    <row r="471" spans="1:12" ht="1.5" customHeight="1" hidden="1">
      <c r="A471" s="35" t="s">
        <v>112</v>
      </c>
      <c r="B471" s="28" t="s">
        <v>298</v>
      </c>
      <c r="C471" s="16" t="s">
        <v>227</v>
      </c>
      <c r="D471" s="16" t="s">
        <v>258</v>
      </c>
      <c r="E471" s="15" t="s">
        <v>217</v>
      </c>
      <c r="F471" s="15" t="s">
        <v>293</v>
      </c>
      <c r="G471" s="132"/>
      <c r="H471" s="135"/>
      <c r="I471" s="135"/>
      <c r="J471" s="135"/>
      <c r="K471" s="136"/>
      <c r="L471" s="136"/>
    </row>
    <row r="472" spans="1:12" ht="26.25" customHeight="1" hidden="1">
      <c r="A472" s="35" t="s">
        <v>294</v>
      </c>
      <c r="B472" s="28" t="s">
        <v>298</v>
      </c>
      <c r="C472" s="16" t="s">
        <v>227</v>
      </c>
      <c r="D472" s="16" t="s">
        <v>258</v>
      </c>
      <c r="E472" s="15" t="s">
        <v>217</v>
      </c>
      <c r="F472" s="15" t="s">
        <v>295</v>
      </c>
      <c r="G472" s="132"/>
      <c r="H472" s="135"/>
      <c r="I472" s="135"/>
      <c r="J472" s="135"/>
      <c r="K472" s="136"/>
      <c r="L472" s="136"/>
    </row>
    <row r="473" spans="1:12" ht="48" customHeight="1" hidden="1">
      <c r="A473" s="37" t="s">
        <v>174</v>
      </c>
      <c r="B473" s="28" t="s">
        <v>298</v>
      </c>
      <c r="C473" s="6" t="s">
        <v>227</v>
      </c>
      <c r="D473" s="6" t="s">
        <v>258</v>
      </c>
      <c r="E473" s="17" t="s">
        <v>217</v>
      </c>
      <c r="F473" s="17" t="s">
        <v>194</v>
      </c>
      <c r="G473" s="134"/>
      <c r="H473" s="135"/>
      <c r="I473" s="135"/>
      <c r="J473" s="135"/>
      <c r="K473" s="136"/>
      <c r="L473" s="136"/>
    </row>
    <row r="474" spans="1:12" ht="37.5" customHeight="1" hidden="1">
      <c r="A474" s="44" t="s">
        <v>173</v>
      </c>
      <c r="B474" s="28" t="s">
        <v>298</v>
      </c>
      <c r="C474" s="6" t="s">
        <v>227</v>
      </c>
      <c r="D474" s="6" t="s">
        <v>258</v>
      </c>
      <c r="E474" s="17" t="s">
        <v>217</v>
      </c>
      <c r="F474" s="17" t="s">
        <v>248</v>
      </c>
      <c r="G474" s="134"/>
      <c r="H474" s="135"/>
      <c r="I474" s="135"/>
      <c r="J474" s="135"/>
      <c r="K474" s="136"/>
      <c r="L474" s="136"/>
    </row>
    <row r="475" spans="1:12" ht="33.75" customHeight="1" hidden="1">
      <c r="A475" s="32" t="s">
        <v>130</v>
      </c>
      <c r="B475" s="28" t="s">
        <v>298</v>
      </c>
      <c r="C475" s="15" t="s">
        <v>227</v>
      </c>
      <c r="D475" s="15" t="s">
        <v>258</v>
      </c>
      <c r="E475" s="16" t="s">
        <v>238</v>
      </c>
      <c r="F475" s="16" t="s">
        <v>281</v>
      </c>
      <c r="G475" s="142"/>
      <c r="H475" s="135"/>
      <c r="I475" s="135"/>
      <c r="J475" s="135"/>
      <c r="K475" s="136"/>
      <c r="L475" s="136"/>
    </row>
    <row r="476" spans="1:12" ht="67.5" customHeight="1" hidden="1">
      <c r="A476" s="38" t="s">
        <v>128</v>
      </c>
      <c r="B476" s="28" t="s">
        <v>298</v>
      </c>
      <c r="C476" s="15" t="s">
        <v>227</v>
      </c>
      <c r="D476" s="15" t="s">
        <v>258</v>
      </c>
      <c r="E476" s="16" t="s">
        <v>126</v>
      </c>
      <c r="F476" s="16" t="s">
        <v>281</v>
      </c>
      <c r="G476" s="142"/>
      <c r="H476" s="135"/>
      <c r="I476" s="135"/>
      <c r="J476" s="135"/>
      <c r="K476" s="136"/>
      <c r="L476" s="136"/>
    </row>
    <row r="477" spans="1:12" ht="48" customHeight="1" hidden="1">
      <c r="A477" s="31" t="s">
        <v>124</v>
      </c>
      <c r="B477" s="28" t="s">
        <v>298</v>
      </c>
      <c r="C477" s="17" t="s">
        <v>227</v>
      </c>
      <c r="D477" s="17" t="s">
        <v>258</v>
      </c>
      <c r="E477" s="6" t="s">
        <v>126</v>
      </c>
      <c r="F477" s="15" t="s">
        <v>125</v>
      </c>
      <c r="G477" s="141"/>
      <c r="H477" s="135"/>
      <c r="I477" s="135"/>
      <c r="J477" s="135"/>
      <c r="K477" s="136"/>
      <c r="L477" s="136"/>
    </row>
    <row r="478" spans="1:12" ht="23.25" customHeight="1" hidden="1">
      <c r="A478" s="31" t="s">
        <v>304</v>
      </c>
      <c r="B478" s="28" t="s">
        <v>298</v>
      </c>
      <c r="C478" s="17" t="s">
        <v>227</v>
      </c>
      <c r="D478" s="17" t="s">
        <v>258</v>
      </c>
      <c r="E478" s="6" t="s">
        <v>126</v>
      </c>
      <c r="F478" s="15" t="s">
        <v>305</v>
      </c>
      <c r="G478" s="132"/>
      <c r="H478" s="135"/>
      <c r="I478" s="135"/>
      <c r="J478" s="135"/>
      <c r="K478" s="136"/>
      <c r="L478" s="136"/>
    </row>
    <row r="479" spans="1:12" ht="21.75" customHeight="1" hidden="1">
      <c r="A479" s="31" t="s">
        <v>261</v>
      </c>
      <c r="B479" s="28" t="s">
        <v>298</v>
      </c>
      <c r="C479" s="17" t="s">
        <v>227</v>
      </c>
      <c r="D479" s="17" t="s">
        <v>258</v>
      </c>
      <c r="E479" s="6" t="s">
        <v>126</v>
      </c>
      <c r="F479" s="17" t="s">
        <v>306</v>
      </c>
      <c r="G479" s="134"/>
      <c r="H479" s="135"/>
      <c r="I479" s="135"/>
      <c r="J479" s="135"/>
      <c r="K479" s="136"/>
      <c r="L479" s="136"/>
    </row>
    <row r="480" spans="1:12" ht="20.25" customHeight="1" hidden="1">
      <c r="A480" s="31" t="s">
        <v>263</v>
      </c>
      <c r="B480" s="28" t="s">
        <v>298</v>
      </c>
      <c r="C480" s="17" t="s">
        <v>227</v>
      </c>
      <c r="D480" s="17" t="s">
        <v>258</v>
      </c>
      <c r="E480" s="6" t="s">
        <v>126</v>
      </c>
      <c r="F480" s="17" t="s">
        <v>307</v>
      </c>
      <c r="G480" s="134"/>
      <c r="H480" s="135"/>
      <c r="I480" s="135"/>
      <c r="J480" s="135"/>
      <c r="K480" s="136"/>
      <c r="L480" s="136"/>
    </row>
    <row r="481" spans="1:12" ht="1.5" customHeight="1" hidden="1">
      <c r="A481" s="31" t="s">
        <v>267</v>
      </c>
      <c r="B481" s="28" t="s">
        <v>298</v>
      </c>
      <c r="C481" s="15" t="s">
        <v>227</v>
      </c>
      <c r="D481" s="15" t="s">
        <v>258</v>
      </c>
      <c r="E481" s="16" t="s">
        <v>126</v>
      </c>
      <c r="F481" s="15" t="s">
        <v>268</v>
      </c>
      <c r="G481" s="132"/>
      <c r="H481" s="135"/>
      <c r="I481" s="135"/>
      <c r="J481" s="135"/>
      <c r="K481" s="136"/>
      <c r="L481" s="136"/>
    </row>
    <row r="482" spans="1:12" ht="18.75" customHeight="1" hidden="1">
      <c r="A482" s="31" t="s">
        <v>269</v>
      </c>
      <c r="B482" s="28" t="s">
        <v>298</v>
      </c>
      <c r="C482" s="17" t="s">
        <v>227</v>
      </c>
      <c r="D482" s="17" t="s">
        <v>258</v>
      </c>
      <c r="E482" s="6" t="s">
        <v>126</v>
      </c>
      <c r="F482" s="17" t="s">
        <v>270</v>
      </c>
      <c r="G482" s="134"/>
      <c r="H482" s="135"/>
      <c r="I482" s="135"/>
      <c r="J482" s="135"/>
      <c r="K482" s="136"/>
      <c r="L482" s="136"/>
    </row>
    <row r="483" spans="1:12" ht="37.5" customHeight="1" hidden="1">
      <c r="A483" s="31" t="s">
        <v>150</v>
      </c>
      <c r="B483" s="28" t="s">
        <v>298</v>
      </c>
      <c r="C483" s="17" t="s">
        <v>227</v>
      </c>
      <c r="D483" s="17" t="s">
        <v>258</v>
      </c>
      <c r="E483" s="6" t="s">
        <v>126</v>
      </c>
      <c r="F483" s="17" t="s">
        <v>272</v>
      </c>
      <c r="G483" s="134"/>
      <c r="H483" s="135"/>
      <c r="I483" s="135"/>
      <c r="J483" s="135"/>
      <c r="K483" s="136"/>
      <c r="L483" s="136"/>
    </row>
    <row r="484" spans="1:12" ht="0.75" customHeight="1" hidden="1">
      <c r="A484" s="31" t="s">
        <v>151</v>
      </c>
      <c r="B484" s="28" t="s">
        <v>298</v>
      </c>
      <c r="C484" s="17" t="s">
        <v>227</v>
      </c>
      <c r="D484" s="17" t="s">
        <v>258</v>
      </c>
      <c r="E484" s="6" t="s">
        <v>126</v>
      </c>
      <c r="F484" s="17" t="s">
        <v>152</v>
      </c>
      <c r="G484" s="134"/>
      <c r="H484" s="135"/>
      <c r="I484" s="135"/>
      <c r="J484" s="135"/>
      <c r="K484" s="136"/>
      <c r="L484" s="136"/>
    </row>
    <row r="485" spans="1:12" ht="37.5" customHeight="1" hidden="1">
      <c r="A485" s="35" t="s">
        <v>153</v>
      </c>
      <c r="B485" s="28" t="s">
        <v>298</v>
      </c>
      <c r="C485" s="17" t="s">
        <v>227</v>
      </c>
      <c r="D485" s="17" t="s">
        <v>258</v>
      </c>
      <c r="E485" s="6" t="s">
        <v>126</v>
      </c>
      <c r="F485" s="17" t="s">
        <v>154</v>
      </c>
      <c r="G485" s="134"/>
      <c r="H485" s="135"/>
      <c r="I485" s="135"/>
      <c r="J485" s="135"/>
      <c r="K485" s="136"/>
      <c r="L485" s="136"/>
    </row>
    <row r="486" spans="1:12" ht="26.25" customHeight="1" hidden="1">
      <c r="A486" s="31" t="s">
        <v>234</v>
      </c>
      <c r="B486" s="28" t="s">
        <v>298</v>
      </c>
      <c r="C486" s="17" t="s">
        <v>227</v>
      </c>
      <c r="D486" s="17" t="s">
        <v>258</v>
      </c>
      <c r="E486" s="6" t="s">
        <v>126</v>
      </c>
      <c r="F486" s="15" t="s">
        <v>235</v>
      </c>
      <c r="G486" s="141"/>
      <c r="H486" s="135"/>
      <c r="I486" s="135"/>
      <c r="J486" s="135"/>
      <c r="K486" s="136"/>
      <c r="L486" s="136"/>
    </row>
    <row r="487" spans="1:12" ht="37.5" customHeight="1" hidden="1">
      <c r="A487" s="31" t="s">
        <v>117</v>
      </c>
      <c r="B487" s="28" t="s">
        <v>298</v>
      </c>
      <c r="C487" s="17" t="s">
        <v>227</v>
      </c>
      <c r="D487" s="17" t="s">
        <v>258</v>
      </c>
      <c r="E487" s="6" t="s">
        <v>126</v>
      </c>
      <c r="F487" s="17" t="s">
        <v>236</v>
      </c>
      <c r="G487" s="141"/>
      <c r="H487" s="135"/>
      <c r="I487" s="135"/>
      <c r="J487" s="135"/>
      <c r="K487" s="136"/>
      <c r="L487" s="136"/>
    </row>
    <row r="488" spans="1:12" ht="19.5" customHeight="1" hidden="1">
      <c r="A488" s="35" t="s">
        <v>168</v>
      </c>
      <c r="B488" s="28" t="s">
        <v>298</v>
      </c>
      <c r="C488" s="17" t="s">
        <v>227</v>
      </c>
      <c r="D488" s="17" t="s">
        <v>258</v>
      </c>
      <c r="E488" s="6" t="s">
        <v>126</v>
      </c>
      <c r="F488" s="17" t="s">
        <v>118</v>
      </c>
      <c r="G488" s="141"/>
      <c r="H488" s="135"/>
      <c r="I488" s="135"/>
      <c r="J488" s="135"/>
      <c r="K488" s="136"/>
      <c r="L488" s="136"/>
    </row>
    <row r="489" spans="1:12" ht="16.5" customHeight="1">
      <c r="A489" s="56" t="s">
        <v>111</v>
      </c>
      <c r="B489" s="55" t="s">
        <v>298</v>
      </c>
      <c r="C489" s="15" t="s">
        <v>249</v>
      </c>
      <c r="D489" s="15"/>
      <c r="E489" s="21"/>
      <c r="F489" s="15"/>
      <c r="G489" s="131">
        <f>G490</f>
        <v>1750.811</v>
      </c>
      <c r="H489" s="131">
        <f aca="true" t="shared" si="48" ref="H489:L490">H490</f>
        <v>0</v>
      </c>
      <c r="I489" s="131">
        <f t="shared" si="48"/>
        <v>0</v>
      </c>
      <c r="J489" s="131">
        <f t="shared" si="48"/>
        <v>0</v>
      </c>
      <c r="K489" s="131">
        <f t="shared" si="48"/>
        <v>1004</v>
      </c>
      <c r="L489" s="131">
        <f t="shared" si="48"/>
        <v>1081.3</v>
      </c>
    </row>
    <row r="490" spans="1:12" s="5" customFormat="1" ht="15.75">
      <c r="A490" s="57" t="s">
        <v>297</v>
      </c>
      <c r="B490" s="55" t="s">
        <v>298</v>
      </c>
      <c r="C490" s="16" t="s">
        <v>249</v>
      </c>
      <c r="D490" s="16" t="s">
        <v>311</v>
      </c>
      <c r="E490" s="16"/>
      <c r="F490" s="16"/>
      <c r="G490" s="147">
        <f>G491</f>
        <v>1750.811</v>
      </c>
      <c r="H490" s="147">
        <f t="shared" si="48"/>
        <v>0</v>
      </c>
      <c r="I490" s="147">
        <f t="shared" si="48"/>
        <v>0</v>
      </c>
      <c r="J490" s="147">
        <f t="shared" si="48"/>
        <v>0</v>
      </c>
      <c r="K490" s="147">
        <f t="shared" si="48"/>
        <v>1004</v>
      </c>
      <c r="L490" s="147">
        <f t="shared" si="48"/>
        <v>1081.3</v>
      </c>
    </row>
    <row r="491" spans="1:12" ht="25.5">
      <c r="A491" s="46" t="s">
        <v>442</v>
      </c>
      <c r="B491" s="28" t="s">
        <v>298</v>
      </c>
      <c r="C491" s="17" t="s">
        <v>249</v>
      </c>
      <c r="D491" s="17" t="s">
        <v>311</v>
      </c>
      <c r="E491" s="17" t="s">
        <v>392</v>
      </c>
      <c r="F491" s="17"/>
      <c r="G491" s="145">
        <f aca="true" t="shared" si="49" ref="G491:L491">G492+G497</f>
        <v>1750.811</v>
      </c>
      <c r="H491" s="145">
        <f t="shared" si="49"/>
        <v>0</v>
      </c>
      <c r="I491" s="145">
        <f t="shared" si="49"/>
        <v>0</v>
      </c>
      <c r="J491" s="145">
        <f t="shared" si="49"/>
        <v>0</v>
      </c>
      <c r="K491" s="145">
        <f t="shared" si="49"/>
        <v>1004</v>
      </c>
      <c r="L491" s="145">
        <f t="shared" si="49"/>
        <v>1081.3</v>
      </c>
    </row>
    <row r="492" spans="1:12" ht="29.25" customHeight="1">
      <c r="A492" s="46" t="s">
        <v>443</v>
      </c>
      <c r="B492" s="28" t="s">
        <v>298</v>
      </c>
      <c r="C492" s="17" t="s">
        <v>249</v>
      </c>
      <c r="D492" s="17" t="s">
        <v>311</v>
      </c>
      <c r="E492" s="17" t="s">
        <v>393</v>
      </c>
      <c r="F492" s="17"/>
      <c r="G492" s="145">
        <f aca="true" t="shared" si="50" ref="G492:L492">G493</f>
        <v>1403</v>
      </c>
      <c r="H492" s="145">
        <f t="shared" si="50"/>
        <v>0</v>
      </c>
      <c r="I492" s="145">
        <f t="shared" si="50"/>
        <v>0</v>
      </c>
      <c r="J492" s="145">
        <f t="shared" si="50"/>
        <v>0</v>
      </c>
      <c r="K492" s="145">
        <f t="shared" si="50"/>
        <v>777</v>
      </c>
      <c r="L492" s="145">
        <f t="shared" si="50"/>
        <v>874.3</v>
      </c>
    </row>
    <row r="493" spans="1:12" ht="27" customHeight="1">
      <c r="A493" s="37" t="s">
        <v>395</v>
      </c>
      <c r="B493" s="28" t="s">
        <v>298</v>
      </c>
      <c r="C493" s="17" t="s">
        <v>249</v>
      </c>
      <c r="D493" s="17" t="s">
        <v>311</v>
      </c>
      <c r="E493" s="17" t="s">
        <v>394</v>
      </c>
      <c r="F493" s="17"/>
      <c r="G493" s="144">
        <f aca="true" t="shared" si="51" ref="G493:L493">G494+G495+G496</f>
        <v>1403</v>
      </c>
      <c r="H493" s="144">
        <f t="shared" si="51"/>
        <v>0</v>
      </c>
      <c r="I493" s="144">
        <f t="shared" si="51"/>
        <v>0</v>
      </c>
      <c r="J493" s="144">
        <f t="shared" si="51"/>
        <v>0</v>
      </c>
      <c r="K493" s="144">
        <f t="shared" si="51"/>
        <v>777</v>
      </c>
      <c r="L493" s="144">
        <f t="shared" si="51"/>
        <v>874.3</v>
      </c>
    </row>
    <row r="494" spans="1:12" ht="54" customHeight="1">
      <c r="A494" s="31" t="s">
        <v>581</v>
      </c>
      <c r="B494" s="28" t="s">
        <v>298</v>
      </c>
      <c r="C494" s="17" t="s">
        <v>249</v>
      </c>
      <c r="D494" s="17" t="s">
        <v>311</v>
      </c>
      <c r="E494" s="17" t="s">
        <v>394</v>
      </c>
      <c r="F494" s="17" t="s">
        <v>125</v>
      </c>
      <c r="G494" s="144">
        <v>1110</v>
      </c>
      <c r="H494" s="144"/>
      <c r="I494" s="144"/>
      <c r="J494" s="144"/>
      <c r="K494" s="144">
        <v>674</v>
      </c>
      <c r="L494" s="144">
        <v>771.3</v>
      </c>
    </row>
    <row r="495" spans="1:12" ht="25.5">
      <c r="A495" s="31" t="s">
        <v>335</v>
      </c>
      <c r="B495" s="28" t="s">
        <v>298</v>
      </c>
      <c r="C495" s="17" t="s">
        <v>249</v>
      </c>
      <c r="D495" s="17" t="s">
        <v>311</v>
      </c>
      <c r="E495" s="17" t="s">
        <v>394</v>
      </c>
      <c r="F495" s="17" t="s">
        <v>268</v>
      </c>
      <c r="G495" s="134">
        <v>278</v>
      </c>
      <c r="H495" s="134">
        <f>SUM(H496:H497)</f>
        <v>0</v>
      </c>
      <c r="I495" s="134">
        <f>SUM(I496:I497)</f>
        <v>0</v>
      </c>
      <c r="J495" s="134">
        <f>SUM(J496:J497)</f>
        <v>0</v>
      </c>
      <c r="K495" s="134">
        <v>87</v>
      </c>
      <c r="L495" s="134">
        <v>87</v>
      </c>
    </row>
    <row r="496" spans="1:12" ht="15.75">
      <c r="A496" s="31" t="s">
        <v>234</v>
      </c>
      <c r="B496" s="28" t="s">
        <v>298</v>
      </c>
      <c r="C496" s="17" t="s">
        <v>249</v>
      </c>
      <c r="D496" s="17" t="s">
        <v>311</v>
      </c>
      <c r="E496" s="17" t="s">
        <v>394</v>
      </c>
      <c r="F496" s="17" t="s">
        <v>235</v>
      </c>
      <c r="G496" s="134">
        <v>15</v>
      </c>
      <c r="H496" s="135"/>
      <c r="I496" s="135"/>
      <c r="J496" s="135"/>
      <c r="K496" s="136">
        <v>16</v>
      </c>
      <c r="L496" s="136">
        <v>16</v>
      </c>
    </row>
    <row r="497" spans="1:12" ht="25.5">
      <c r="A497" s="31" t="s">
        <v>444</v>
      </c>
      <c r="B497" s="28" t="s">
        <v>298</v>
      </c>
      <c r="C497" s="17" t="s">
        <v>249</v>
      </c>
      <c r="D497" s="17" t="s">
        <v>311</v>
      </c>
      <c r="E497" s="17" t="s">
        <v>396</v>
      </c>
      <c r="F497" s="17"/>
      <c r="G497" s="134">
        <f aca="true" t="shared" si="52" ref="G497:L497">G498</f>
        <v>347.811</v>
      </c>
      <c r="H497" s="134">
        <f t="shared" si="52"/>
        <v>0</v>
      </c>
      <c r="I497" s="134">
        <f t="shared" si="52"/>
        <v>0</v>
      </c>
      <c r="J497" s="134">
        <f t="shared" si="52"/>
        <v>0</v>
      </c>
      <c r="K497" s="134">
        <f t="shared" si="52"/>
        <v>227</v>
      </c>
      <c r="L497" s="134">
        <f t="shared" si="52"/>
        <v>207</v>
      </c>
    </row>
    <row r="498" spans="1:12" ht="25.5">
      <c r="A498" s="37" t="s">
        <v>395</v>
      </c>
      <c r="B498" s="28" t="s">
        <v>298</v>
      </c>
      <c r="C498" s="17" t="s">
        <v>249</v>
      </c>
      <c r="D498" s="17" t="s">
        <v>311</v>
      </c>
      <c r="E498" s="17" t="s">
        <v>397</v>
      </c>
      <c r="F498" s="17"/>
      <c r="G498" s="134">
        <f aca="true" t="shared" si="53" ref="G498:L498">G499+G500+G501</f>
        <v>347.811</v>
      </c>
      <c r="H498" s="134">
        <f t="shared" si="53"/>
        <v>0</v>
      </c>
      <c r="I498" s="134">
        <f t="shared" si="53"/>
        <v>0</v>
      </c>
      <c r="J498" s="134">
        <f t="shared" si="53"/>
        <v>0</v>
      </c>
      <c r="K498" s="134">
        <f t="shared" si="53"/>
        <v>227</v>
      </c>
      <c r="L498" s="134">
        <f t="shared" si="53"/>
        <v>207</v>
      </c>
    </row>
    <row r="499" spans="1:12" ht="51">
      <c r="A499" s="31" t="s">
        <v>581</v>
      </c>
      <c r="B499" s="28" t="s">
        <v>298</v>
      </c>
      <c r="C499" s="17" t="s">
        <v>249</v>
      </c>
      <c r="D499" s="17" t="s">
        <v>311</v>
      </c>
      <c r="E499" s="17" t="s">
        <v>397</v>
      </c>
      <c r="F499" s="17" t="s">
        <v>125</v>
      </c>
      <c r="G499" s="134">
        <v>277</v>
      </c>
      <c r="H499" s="134">
        <f>SUM(H500:H500)</f>
        <v>0</v>
      </c>
      <c r="I499" s="134">
        <f>SUM(I500:I500)</f>
        <v>0</v>
      </c>
      <c r="J499" s="134">
        <f>SUM(J500:J500)</f>
        <v>0</v>
      </c>
      <c r="K499" s="134">
        <v>180</v>
      </c>
      <c r="L499" s="134">
        <v>180</v>
      </c>
    </row>
    <row r="500" spans="1:12" ht="29.25" customHeight="1">
      <c r="A500" s="31" t="s">
        <v>335</v>
      </c>
      <c r="B500" s="28" t="s">
        <v>298</v>
      </c>
      <c r="C500" s="17" t="s">
        <v>249</v>
      </c>
      <c r="D500" s="17" t="s">
        <v>311</v>
      </c>
      <c r="E500" s="17" t="s">
        <v>397</v>
      </c>
      <c r="F500" s="17" t="s">
        <v>268</v>
      </c>
      <c r="G500" s="134">
        <v>67</v>
      </c>
      <c r="H500" s="135"/>
      <c r="I500" s="135"/>
      <c r="J500" s="135"/>
      <c r="K500" s="136">
        <v>45</v>
      </c>
      <c r="L500" s="136">
        <v>25</v>
      </c>
    </row>
    <row r="501" spans="1:12" ht="14.25" customHeight="1">
      <c r="A501" s="31" t="s">
        <v>234</v>
      </c>
      <c r="B501" s="28" t="s">
        <v>298</v>
      </c>
      <c r="C501" s="17" t="s">
        <v>249</v>
      </c>
      <c r="D501" s="17" t="s">
        <v>311</v>
      </c>
      <c r="E501" s="17" t="s">
        <v>397</v>
      </c>
      <c r="F501" s="17" t="s">
        <v>235</v>
      </c>
      <c r="G501" s="134">
        <v>3.811</v>
      </c>
      <c r="H501" s="134">
        <f>H506</f>
        <v>0</v>
      </c>
      <c r="I501" s="134">
        <f>I506</f>
        <v>0</v>
      </c>
      <c r="J501" s="134">
        <f>J506</f>
        <v>0</v>
      </c>
      <c r="K501" s="134">
        <v>2</v>
      </c>
      <c r="L501" s="134">
        <v>2</v>
      </c>
    </row>
    <row r="502" spans="1:12" s="5" customFormat="1" ht="14.25" customHeight="1">
      <c r="A502" s="103" t="s">
        <v>398</v>
      </c>
      <c r="B502" s="55" t="s">
        <v>298</v>
      </c>
      <c r="C502" s="15" t="s">
        <v>257</v>
      </c>
      <c r="D502" s="15"/>
      <c r="E502" s="15"/>
      <c r="F502" s="15"/>
      <c r="G502" s="132">
        <f aca="true" t="shared" si="54" ref="G502:L502">G503+G508</f>
        <v>1313.089</v>
      </c>
      <c r="H502" s="132">
        <f t="shared" si="54"/>
        <v>0</v>
      </c>
      <c r="I502" s="132">
        <f t="shared" si="54"/>
        <v>0</v>
      </c>
      <c r="J502" s="132">
        <f t="shared" si="54"/>
        <v>0</v>
      </c>
      <c r="K502" s="132">
        <f t="shared" si="54"/>
        <v>1408.9</v>
      </c>
      <c r="L502" s="132">
        <f t="shared" si="54"/>
        <v>1476</v>
      </c>
    </row>
    <row r="503" spans="1:12" ht="18" customHeight="1" hidden="1">
      <c r="A503" s="31" t="s">
        <v>170</v>
      </c>
      <c r="B503" s="28" t="s">
        <v>298</v>
      </c>
      <c r="C503" s="17" t="s">
        <v>257</v>
      </c>
      <c r="D503" s="17" t="s">
        <v>311</v>
      </c>
      <c r="E503" s="17"/>
      <c r="F503" s="17"/>
      <c r="G503" s="134">
        <f>G504</f>
        <v>0</v>
      </c>
      <c r="H503" s="134">
        <f aca="true" t="shared" si="55" ref="H503:L506">H504</f>
        <v>0</v>
      </c>
      <c r="I503" s="134">
        <f t="shared" si="55"/>
        <v>0</v>
      </c>
      <c r="J503" s="134">
        <f t="shared" si="55"/>
        <v>0</v>
      </c>
      <c r="K503" s="134">
        <f t="shared" si="55"/>
        <v>0</v>
      </c>
      <c r="L503" s="134">
        <f t="shared" si="55"/>
        <v>0</v>
      </c>
    </row>
    <row r="504" spans="1:12" ht="27" customHeight="1" hidden="1">
      <c r="A504" s="31" t="s">
        <v>456</v>
      </c>
      <c r="B504" s="28" t="s">
        <v>298</v>
      </c>
      <c r="C504" s="17" t="s">
        <v>257</v>
      </c>
      <c r="D504" s="17" t="s">
        <v>311</v>
      </c>
      <c r="E504" s="17" t="s">
        <v>339</v>
      </c>
      <c r="F504" s="17"/>
      <c r="G504" s="134">
        <f>G505</f>
        <v>0</v>
      </c>
      <c r="H504" s="134">
        <f t="shared" si="55"/>
        <v>0</v>
      </c>
      <c r="I504" s="134">
        <f t="shared" si="55"/>
        <v>0</v>
      </c>
      <c r="J504" s="134">
        <f t="shared" si="55"/>
        <v>0</v>
      </c>
      <c r="K504" s="134">
        <f t="shared" si="55"/>
        <v>0</v>
      </c>
      <c r="L504" s="134">
        <f t="shared" si="55"/>
        <v>0</v>
      </c>
    </row>
    <row r="505" spans="1:12" ht="40.5" customHeight="1" hidden="1">
      <c r="A505" s="31" t="s">
        <v>457</v>
      </c>
      <c r="B505" s="28" t="s">
        <v>298</v>
      </c>
      <c r="C505" s="17" t="s">
        <v>257</v>
      </c>
      <c r="D505" s="17" t="s">
        <v>311</v>
      </c>
      <c r="E505" s="17" t="s">
        <v>399</v>
      </c>
      <c r="F505" s="17"/>
      <c r="G505" s="134">
        <f>G506</f>
        <v>0</v>
      </c>
      <c r="H505" s="134">
        <f t="shared" si="55"/>
        <v>0</v>
      </c>
      <c r="I505" s="134">
        <f t="shared" si="55"/>
        <v>0</v>
      </c>
      <c r="J505" s="134">
        <f t="shared" si="55"/>
        <v>0</v>
      </c>
      <c r="K505" s="134">
        <f t="shared" si="55"/>
        <v>0</v>
      </c>
      <c r="L505" s="134">
        <f t="shared" si="55"/>
        <v>0</v>
      </c>
    </row>
    <row r="506" spans="1:12" ht="27" customHeight="1" hidden="1">
      <c r="A506" s="37" t="s">
        <v>401</v>
      </c>
      <c r="B506" s="28" t="s">
        <v>298</v>
      </c>
      <c r="C506" s="17" t="s">
        <v>257</v>
      </c>
      <c r="D506" s="17" t="s">
        <v>311</v>
      </c>
      <c r="E506" s="17" t="s">
        <v>400</v>
      </c>
      <c r="F506" s="17"/>
      <c r="G506" s="134">
        <f>G507</f>
        <v>0</v>
      </c>
      <c r="H506" s="134">
        <f t="shared" si="55"/>
        <v>0</v>
      </c>
      <c r="I506" s="134">
        <f t="shared" si="55"/>
        <v>0</v>
      </c>
      <c r="J506" s="134">
        <f t="shared" si="55"/>
        <v>0</v>
      </c>
      <c r="K506" s="134">
        <f t="shared" si="55"/>
        <v>0</v>
      </c>
      <c r="L506" s="134">
        <f t="shared" si="55"/>
        <v>0</v>
      </c>
    </row>
    <row r="507" spans="1:12" ht="18" customHeight="1" hidden="1">
      <c r="A507" s="31" t="s">
        <v>228</v>
      </c>
      <c r="B507" s="28" t="s">
        <v>298</v>
      </c>
      <c r="C507" s="17" t="s">
        <v>257</v>
      </c>
      <c r="D507" s="17" t="s">
        <v>311</v>
      </c>
      <c r="E507" s="17" t="s">
        <v>400</v>
      </c>
      <c r="F507" s="17" t="s">
        <v>229</v>
      </c>
      <c r="G507" s="134"/>
      <c r="H507" s="134"/>
      <c r="I507" s="134"/>
      <c r="J507" s="134"/>
      <c r="K507" s="134"/>
      <c r="L507" s="134"/>
    </row>
    <row r="508" spans="1:12" ht="18" customHeight="1">
      <c r="A508" s="31" t="s">
        <v>402</v>
      </c>
      <c r="B508" s="28" t="s">
        <v>298</v>
      </c>
      <c r="C508" s="17" t="s">
        <v>257</v>
      </c>
      <c r="D508" s="17" t="s">
        <v>199</v>
      </c>
      <c r="E508" s="17"/>
      <c r="F508" s="17"/>
      <c r="G508" s="134">
        <f aca="true" t="shared" si="56" ref="G508:L508">G509+G512</f>
        <v>1313.089</v>
      </c>
      <c r="H508" s="134">
        <f t="shared" si="56"/>
        <v>0</v>
      </c>
      <c r="I508" s="134">
        <f t="shared" si="56"/>
        <v>0</v>
      </c>
      <c r="J508" s="134">
        <f t="shared" si="56"/>
        <v>0</v>
      </c>
      <c r="K508" s="134">
        <f t="shared" si="56"/>
        <v>1408.9</v>
      </c>
      <c r="L508" s="134">
        <f t="shared" si="56"/>
        <v>1476</v>
      </c>
    </row>
    <row r="509" spans="1:12" ht="38.25">
      <c r="A509" s="35" t="s">
        <v>458</v>
      </c>
      <c r="B509" s="28" t="s">
        <v>298</v>
      </c>
      <c r="C509" s="17" t="s">
        <v>257</v>
      </c>
      <c r="D509" s="17" t="s">
        <v>199</v>
      </c>
      <c r="E509" s="17" t="s">
        <v>340</v>
      </c>
      <c r="F509" s="17"/>
      <c r="G509" s="134">
        <f>G510</f>
        <v>1313.089</v>
      </c>
      <c r="H509" s="134">
        <f aca="true" t="shared" si="57" ref="H509:L510">H510</f>
        <v>0</v>
      </c>
      <c r="I509" s="134">
        <f t="shared" si="57"/>
        <v>0</v>
      </c>
      <c r="J509" s="134">
        <f t="shared" si="57"/>
        <v>0</v>
      </c>
      <c r="K509" s="134">
        <f t="shared" si="57"/>
        <v>1408.9</v>
      </c>
      <c r="L509" s="134">
        <f t="shared" si="57"/>
        <v>1476</v>
      </c>
    </row>
    <row r="510" spans="1:12" ht="30.75" customHeight="1">
      <c r="A510" s="35" t="s">
        <v>404</v>
      </c>
      <c r="B510" s="28" t="s">
        <v>298</v>
      </c>
      <c r="C510" s="17" t="s">
        <v>257</v>
      </c>
      <c r="D510" s="17" t="s">
        <v>199</v>
      </c>
      <c r="E510" s="17" t="s">
        <v>403</v>
      </c>
      <c r="F510" s="17"/>
      <c r="G510" s="134">
        <f>G511</f>
        <v>1313.089</v>
      </c>
      <c r="H510" s="134">
        <f t="shared" si="57"/>
        <v>0</v>
      </c>
      <c r="I510" s="134">
        <f t="shared" si="57"/>
        <v>0</v>
      </c>
      <c r="J510" s="134">
        <f t="shared" si="57"/>
        <v>0</v>
      </c>
      <c r="K510" s="134">
        <f t="shared" si="57"/>
        <v>1408.9</v>
      </c>
      <c r="L510" s="134">
        <f t="shared" si="57"/>
        <v>1476</v>
      </c>
    </row>
    <row r="511" spans="1:12" ht="17.25" customHeight="1">
      <c r="A511" s="31" t="s">
        <v>228</v>
      </c>
      <c r="B511" s="28" t="s">
        <v>298</v>
      </c>
      <c r="C511" s="17" t="s">
        <v>257</v>
      </c>
      <c r="D511" s="17" t="s">
        <v>199</v>
      </c>
      <c r="E511" s="17" t="s">
        <v>403</v>
      </c>
      <c r="F511" s="17" t="s">
        <v>229</v>
      </c>
      <c r="G511" s="134">
        <v>1313.089</v>
      </c>
      <c r="H511" s="135"/>
      <c r="I511" s="135"/>
      <c r="J511" s="135"/>
      <c r="K511" s="136">
        <v>1408.9</v>
      </c>
      <c r="L511" s="136">
        <v>1476</v>
      </c>
    </row>
    <row r="512" spans="1:12" ht="0.75" customHeight="1">
      <c r="A512" s="35" t="s">
        <v>408</v>
      </c>
      <c r="B512" s="28" t="s">
        <v>298</v>
      </c>
      <c r="C512" s="17" t="s">
        <v>257</v>
      </c>
      <c r="D512" s="17" t="s">
        <v>199</v>
      </c>
      <c r="E512" s="17" t="s">
        <v>406</v>
      </c>
      <c r="F512" s="17"/>
      <c r="G512" s="134">
        <f>G513</f>
        <v>0</v>
      </c>
      <c r="H512" s="134">
        <f aca="true" t="shared" si="58" ref="H512:L513">H513</f>
        <v>0</v>
      </c>
      <c r="I512" s="134">
        <f t="shared" si="58"/>
        <v>0</v>
      </c>
      <c r="J512" s="134">
        <f t="shared" si="58"/>
        <v>0</v>
      </c>
      <c r="K512" s="134">
        <f t="shared" si="58"/>
        <v>0</v>
      </c>
      <c r="L512" s="134">
        <f t="shared" si="58"/>
        <v>0</v>
      </c>
    </row>
    <row r="513" spans="1:12" ht="27.75" customHeight="1" hidden="1">
      <c r="A513" s="35" t="s">
        <v>407</v>
      </c>
      <c r="B513" s="28" t="s">
        <v>298</v>
      </c>
      <c r="C513" s="17" t="s">
        <v>257</v>
      </c>
      <c r="D513" s="17" t="s">
        <v>199</v>
      </c>
      <c r="E513" s="17" t="s">
        <v>405</v>
      </c>
      <c r="F513" s="17"/>
      <c r="G513" s="134">
        <f>G514</f>
        <v>0</v>
      </c>
      <c r="H513" s="134">
        <f t="shared" si="58"/>
        <v>0</v>
      </c>
      <c r="I513" s="134">
        <f t="shared" si="58"/>
        <v>0</v>
      </c>
      <c r="J513" s="134">
        <f t="shared" si="58"/>
        <v>0</v>
      </c>
      <c r="K513" s="134">
        <f t="shared" si="58"/>
        <v>0</v>
      </c>
      <c r="L513" s="134">
        <f t="shared" si="58"/>
        <v>0</v>
      </c>
    </row>
    <row r="514" spans="1:12" ht="23.25" customHeight="1" hidden="1">
      <c r="A514" s="31" t="s">
        <v>228</v>
      </c>
      <c r="B514" s="28" t="s">
        <v>298</v>
      </c>
      <c r="C514" s="17" t="s">
        <v>257</v>
      </c>
      <c r="D514" s="17" t="s">
        <v>199</v>
      </c>
      <c r="E514" s="17" t="s">
        <v>405</v>
      </c>
      <c r="F514" s="17" t="s">
        <v>229</v>
      </c>
      <c r="G514" s="134"/>
      <c r="H514" s="135"/>
      <c r="I514" s="135"/>
      <c r="J514" s="135"/>
      <c r="K514" s="136"/>
      <c r="L514" s="136"/>
    </row>
    <row r="515" spans="1:12" s="5" customFormat="1" ht="17.25" customHeight="1">
      <c r="A515" s="57" t="s">
        <v>243</v>
      </c>
      <c r="B515" s="55" t="s">
        <v>298</v>
      </c>
      <c r="C515" s="16" t="s">
        <v>201</v>
      </c>
      <c r="D515" s="16" t="s">
        <v>283</v>
      </c>
      <c r="E515" s="16"/>
      <c r="F515" s="16"/>
      <c r="G515" s="148">
        <f aca="true" t="shared" si="59" ref="G515:L515">G516</f>
        <v>5</v>
      </c>
      <c r="H515" s="148">
        <f t="shared" si="59"/>
        <v>0</v>
      </c>
      <c r="I515" s="148">
        <f t="shared" si="59"/>
        <v>0</v>
      </c>
      <c r="J515" s="148">
        <f t="shared" si="59"/>
        <v>0</v>
      </c>
      <c r="K515" s="148">
        <f t="shared" si="59"/>
        <v>15</v>
      </c>
      <c r="L515" s="148">
        <f t="shared" si="59"/>
        <v>15</v>
      </c>
    </row>
    <row r="516" spans="1:12" s="5" customFormat="1" ht="15" customHeight="1">
      <c r="A516" s="54" t="s">
        <v>300</v>
      </c>
      <c r="B516" s="55" t="s">
        <v>298</v>
      </c>
      <c r="C516" s="15" t="s">
        <v>201</v>
      </c>
      <c r="D516" s="15" t="s">
        <v>311</v>
      </c>
      <c r="E516" s="15"/>
      <c r="F516" s="15"/>
      <c r="G516" s="142">
        <f aca="true" t="shared" si="60" ref="G516:L516">G518</f>
        <v>5</v>
      </c>
      <c r="H516" s="142">
        <f t="shared" si="60"/>
        <v>0</v>
      </c>
      <c r="I516" s="142">
        <f t="shared" si="60"/>
        <v>0</v>
      </c>
      <c r="J516" s="142">
        <f t="shared" si="60"/>
        <v>0</v>
      </c>
      <c r="K516" s="142">
        <f t="shared" si="60"/>
        <v>15</v>
      </c>
      <c r="L516" s="142">
        <f t="shared" si="60"/>
        <v>15</v>
      </c>
    </row>
    <row r="517" spans="1:12" s="5" customFormat="1" ht="39.75" customHeight="1">
      <c r="A517" s="35" t="s">
        <v>95</v>
      </c>
      <c r="B517" s="28" t="s">
        <v>298</v>
      </c>
      <c r="C517" s="17" t="s">
        <v>201</v>
      </c>
      <c r="D517" s="17" t="s">
        <v>311</v>
      </c>
      <c r="E517" s="6" t="s">
        <v>409</v>
      </c>
      <c r="F517" s="6"/>
      <c r="G517" s="141">
        <f aca="true" t="shared" si="61" ref="G517:L518">G518</f>
        <v>5</v>
      </c>
      <c r="H517" s="141">
        <f t="shared" si="61"/>
        <v>0</v>
      </c>
      <c r="I517" s="141">
        <f t="shared" si="61"/>
        <v>0</v>
      </c>
      <c r="J517" s="141">
        <f t="shared" si="61"/>
        <v>0</v>
      </c>
      <c r="K517" s="141">
        <f t="shared" si="61"/>
        <v>15</v>
      </c>
      <c r="L517" s="141">
        <f t="shared" si="61"/>
        <v>15</v>
      </c>
    </row>
    <row r="518" spans="1:12" ht="42" customHeight="1">
      <c r="A518" s="35" t="s">
        <v>452</v>
      </c>
      <c r="B518" s="28" t="s">
        <v>298</v>
      </c>
      <c r="C518" s="17" t="s">
        <v>201</v>
      </c>
      <c r="D518" s="17" t="s">
        <v>311</v>
      </c>
      <c r="E518" s="6" t="s">
        <v>453</v>
      </c>
      <c r="F518" s="6"/>
      <c r="G518" s="141">
        <f t="shared" si="61"/>
        <v>5</v>
      </c>
      <c r="H518" s="141">
        <f t="shared" si="61"/>
        <v>0</v>
      </c>
      <c r="I518" s="141">
        <f t="shared" si="61"/>
        <v>0</v>
      </c>
      <c r="J518" s="141">
        <f t="shared" si="61"/>
        <v>0</v>
      </c>
      <c r="K518" s="141">
        <f t="shared" si="61"/>
        <v>15</v>
      </c>
      <c r="L518" s="141">
        <f t="shared" si="61"/>
        <v>15</v>
      </c>
    </row>
    <row r="519" spans="1:12" ht="38.25" customHeight="1">
      <c r="A519" s="38" t="s">
        <v>411</v>
      </c>
      <c r="B519" s="28" t="s">
        <v>298</v>
      </c>
      <c r="C519" s="17" t="s">
        <v>201</v>
      </c>
      <c r="D519" s="17" t="s">
        <v>311</v>
      </c>
      <c r="E519" s="6" t="s">
        <v>454</v>
      </c>
      <c r="F519" s="6"/>
      <c r="G519" s="144">
        <f aca="true" t="shared" si="62" ref="G519:L519">G523</f>
        <v>5</v>
      </c>
      <c r="H519" s="144">
        <f t="shared" si="62"/>
        <v>0</v>
      </c>
      <c r="I519" s="144">
        <f t="shared" si="62"/>
        <v>0</v>
      </c>
      <c r="J519" s="144">
        <f t="shared" si="62"/>
        <v>0</v>
      </c>
      <c r="K519" s="144">
        <f t="shared" si="62"/>
        <v>15</v>
      </c>
      <c r="L519" s="144">
        <f t="shared" si="62"/>
        <v>15</v>
      </c>
    </row>
    <row r="520" spans="1:12" ht="38.25" hidden="1">
      <c r="A520" s="35" t="s">
        <v>452</v>
      </c>
      <c r="B520" s="28" t="s">
        <v>298</v>
      </c>
      <c r="C520" s="17"/>
      <c r="D520" s="17"/>
      <c r="E520" s="6"/>
      <c r="F520" s="6"/>
      <c r="G520" s="144"/>
      <c r="H520" s="135"/>
      <c r="I520" s="135"/>
      <c r="J520" s="135"/>
      <c r="K520" s="136"/>
      <c r="L520" s="136"/>
    </row>
    <row r="521" spans="1:12" ht="0.75" customHeight="1">
      <c r="A521" s="31" t="s">
        <v>261</v>
      </c>
      <c r="B521" s="28" t="s">
        <v>298</v>
      </c>
      <c r="C521" s="17" t="s">
        <v>201</v>
      </c>
      <c r="D521" s="17" t="s">
        <v>311</v>
      </c>
      <c r="E521" s="17"/>
      <c r="F521" s="17" t="s">
        <v>305</v>
      </c>
      <c r="G521" s="134">
        <f>SUM(G522:G523)</f>
        <v>5</v>
      </c>
      <c r="H521" s="135"/>
      <c r="I521" s="135"/>
      <c r="J521" s="135"/>
      <c r="K521" s="136"/>
      <c r="L521" s="136"/>
    </row>
    <row r="522" spans="1:12" ht="15.75" hidden="1">
      <c r="A522" s="31" t="s">
        <v>263</v>
      </c>
      <c r="B522" s="28" t="s">
        <v>298</v>
      </c>
      <c r="C522" s="17" t="s">
        <v>201</v>
      </c>
      <c r="D522" s="17" t="s">
        <v>311</v>
      </c>
      <c r="E522" s="17"/>
      <c r="F522" s="17" t="s">
        <v>306</v>
      </c>
      <c r="G522" s="134"/>
      <c r="H522" s="135"/>
      <c r="I522" s="135"/>
      <c r="J522" s="135"/>
      <c r="K522" s="136"/>
      <c r="L522" s="136"/>
    </row>
    <row r="523" spans="1:12" ht="25.5">
      <c r="A523" s="31" t="s">
        <v>335</v>
      </c>
      <c r="B523" s="28" t="s">
        <v>298</v>
      </c>
      <c r="C523" s="17" t="s">
        <v>201</v>
      </c>
      <c r="D523" s="17" t="s">
        <v>311</v>
      </c>
      <c r="E523" s="6" t="s">
        <v>454</v>
      </c>
      <c r="F523" s="17" t="s">
        <v>268</v>
      </c>
      <c r="G523" s="134">
        <v>5</v>
      </c>
      <c r="H523" s="134">
        <f>SUM(H524)</f>
        <v>0</v>
      </c>
      <c r="I523" s="134">
        <f>SUM(I524)</f>
        <v>0</v>
      </c>
      <c r="J523" s="134">
        <f>SUM(J524)</f>
        <v>0</v>
      </c>
      <c r="K523" s="134">
        <v>15</v>
      </c>
      <c r="L523" s="134">
        <v>15</v>
      </c>
    </row>
    <row r="524" spans="1:12" ht="0.75" customHeight="1">
      <c r="A524" s="31"/>
      <c r="B524" s="28"/>
      <c r="C524" s="17"/>
      <c r="D524" s="17"/>
      <c r="E524" s="6"/>
      <c r="F524" s="17"/>
      <c r="G524" s="134"/>
      <c r="H524" s="134"/>
      <c r="I524" s="134"/>
      <c r="J524" s="134"/>
      <c r="K524" s="134"/>
      <c r="L524" s="134"/>
    </row>
    <row r="525" spans="1:12" ht="15.75" hidden="1">
      <c r="A525" s="31"/>
      <c r="B525" s="28"/>
      <c r="C525" s="17"/>
      <c r="D525" s="17"/>
      <c r="E525" s="6"/>
      <c r="F525" s="17"/>
      <c r="G525" s="134"/>
      <c r="H525" s="135"/>
      <c r="I525" s="135"/>
      <c r="J525" s="135"/>
      <c r="K525" s="136"/>
      <c r="L525" s="136"/>
    </row>
    <row r="526" spans="1:12" ht="15.75" hidden="1">
      <c r="A526" s="31"/>
      <c r="B526" s="28"/>
      <c r="C526" s="17"/>
      <c r="D526" s="17"/>
      <c r="E526" s="6"/>
      <c r="F526" s="17"/>
      <c r="G526" s="134"/>
      <c r="H526" s="135"/>
      <c r="I526" s="135"/>
      <c r="J526" s="135"/>
      <c r="K526" s="136"/>
      <c r="L526" s="136"/>
    </row>
    <row r="527" spans="1:12" ht="15.75" hidden="1">
      <c r="A527" s="35" t="s">
        <v>416</v>
      </c>
      <c r="B527" s="28"/>
      <c r="C527" s="17"/>
      <c r="D527" s="17"/>
      <c r="E527" s="6"/>
      <c r="F527" s="17"/>
      <c r="G527" s="134"/>
      <c r="H527" s="135"/>
      <c r="I527" s="135"/>
      <c r="J527" s="135"/>
      <c r="K527" s="136">
        <v>2.5</v>
      </c>
      <c r="L527" s="136">
        <v>5</v>
      </c>
    </row>
    <row r="528" spans="1:12" ht="15.75" customHeight="1">
      <c r="A528" s="8" t="s">
        <v>415</v>
      </c>
      <c r="B528" s="28"/>
      <c r="C528" s="17"/>
      <c r="D528" s="17"/>
      <c r="E528" s="6"/>
      <c r="F528" s="17"/>
      <c r="G528" s="134"/>
      <c r="H528" s="135"/>
      <c r="I528" s="135"/>
      <c r="J528" s="135"/>
      <c r="K528" s="136">
        <v>68.9</v>
      </c>
      <c r="L528" s="136">
        <v>144.5</v>
      </c>
    </row>
    <row r="529" spans="1:12" ht="15" customHeight="1" hidden="1">
      <c r="A529" s="3" t="s">
        <v>290</v>
      </c>
      <c r="B529" s="28" t="s">
        <v>298</v>
      </c>
      <c r="C529" s="17" t="s">
        <v>201</v>
      </c>
      <c r="D529" s="17" t="s">
        <v>311</v>
      </c>
      <c r="E529" s="6" t="s">
        <v>129</v>
      </c>
      <c r="F529" s="17" t="s">
        <v>291</v>
      </c>
      <c r="G529" s="134"/>
      <c r="H529" s="135"/>
      <c r="I529" s="135"/>
      <c r="J529" s="135"/>
      <c r="K529" s="136"/>
      <c r="L529" s="136"/>
    </row>
    <row r="530" spans="1:12" ht="44.25" customHeight="1" hidden="1">
      <c r="A530" s="47" t="s">
        <v>112</v>
      </c>
      <c r="B530" s="28" t="s">
        <v>298</v>
      </c>
      <c r="C530" s="15" t="s">
        <v>201</v>
      </c>
      <c r="D530" s="15" t="s">
        <v>311</v>
      </c>
      <c r="E530" s="16" t="s">
        <v>126</v>
      </c>
      <c r="F530" s="15" t="s">
        <v>293</v>
      </c>
      <c r="G530" s="132">
        <f>SUM(G531)</f>
        <v>0</v>
      </c>
      <c r="H530" s="135"/>
      <c r="I530" s="135"/>
      <c r="J530" s="135"/>
      <c r="K530" s="136"/>
      <c r="L530" s="136"/>
    </row>
    <row r="531" spans="1:12" ht="15.75" customHeight="1" hidden="1">
      <c r="A531" s="47" t="s">
        <v>294</v>
      </c>
      <c r="B531" s="28" t="s">
        <v>298</v>
      </c>
      <c r="C531" s="15" t="s">
        <v>201</v>
      </c>
      <c r="D531" s="15" t="s">
        <v>311</v>
      </c>
      <c r="E531" s="16" t="s">
        <v>126</v>
      </c>
      <c r="F531" s="15" t="s">
        <v>295</v>
      </c>
      <c r="G531" s="132">
        <f>SUM(G532)</f>
        <v>0</v>
      </c>
      <c r="H531" s="135"/>
      <c r="I531" s="135"/>
      <c r="J531" s="135"/>
      <c r="K531" s="136"/>
      <c r="L531" s="136"/>
    </row>
    <row r="532" spans="1:12" ht="48" customHeight="1" hidden="1">
      <c r="A532" s="48" t="s">
        <v>174</v>
      </c>
      <c r="B532" s="28" t="s">
        <v>298</v>
      </c>
      <c r="C532" s="17" t="s">
        <v>201</v>
      </c>
      <c r="D532" s="17" t="s">
        <v>311</v>
      </c>
      <c r="E532" s="6" t="s">
        <v>126</v>
      </c>
      <c r="F532" s="17" t="s">
        <v>194</v>
      </c>
      <c r="G532" s="134"/>
      <c r="H532" s="135"/>
      <c r="I532" s="135"/>
      <c r="J532" s="135"/>
      <c r="K532" s="136"/>
      <c r="L532" s="136"/>
    </row>
    <row r="533" spans="1:12" ht="26.25" customHeight="1" hidden="1">
      <c r="A533" s="48" t="s">
        <v>252</v>
      </c>
      <c r="B533" s="28" t="s">
        <v>298</v>
      </c>
      <c r="C533" s="15" t="s">
        <v>201</v>
      </c>
      <c r="D533" s="15" t="s">
        <v>311</v>
      </c>
      <c r="E533" s="15" t="s">
        <v>260</v>
      </c>
      <c r="F533" s="15" t="s">
        <v>281</v>
      </c>
      <c r="G533" s="132">
        <f>SUM(G534+G539)</f>
        <v>0</v>
      </c>
      <c r="H533" s="135"/>
      <c r="I533" s="135"/>
      <c r="J533" s="135"/>
      <c r="K533" s="136"/>
      <c r="L533" s="136"/>
    </row>
    <row r="534" spans="1:12" ht="34.5" customHeight="1" hidden="1">
      <c r="A534" s="49" t="s">
        <v>225</v>
      </c>
      <c r="B534" s="28" t="s">
        <v>298</v>
      </c>
      <c r="C534" s="15" t="s">
        <v>201</v>
      </c>
      <c r="D534" s="15" t="s">
        <v>311</v>
      </c>
      <c r="E534" s="16" t="s">
        <v>210</v>
      </c>
      <c r="F534" s="15" t="s">
        <v>281</v>
      </c>
      <c r="G534" s="143">
        <f>SUM(G536)</f>
        <v>0</v>
      </c>
      <c r="H534" s="135"/>
      <c r="I534" s="135"/>
      <c r="J534" s="135"/>
      <c r="K534" s="136"/>
      <c r="L534" s="136"/>
    </row>
    <row r="535" spans="1:12" ht="0.75" customHeight="1" hidden="1">
      <c r="A535" s="49"/>
      <c r="B535" s="28" t="s">
        <v>298</v>
      </c>
      <c r="C535" s="17"/>
      <c r="D535" s="17"/>
      <c r="E535" s="17"/>
      <c r="F535" s="17"/>
      <c r="G535" s="141"/>
      <c r="H535" s="135"/>
      <c r="I535" s="135"/>
      <c r="J535" s="135"/>
      <c r="K535" s="136"/>
      <c r="L535" s="136"/>
    </row>
    <row r="536" spans="1:12" ht="23.25" customHeight="1" hidden="1">
      <c r="A536" s="8" t="s">
        <v>267</v>
      </c>
      <c r="B536" s="28" t="s">
        <v>298</v>
      </c>
      <c r="C536" s="15" t="s">
        <v>201</v>
      </c>
      <c r="D536" s="15" t="s">
        <v>311</v>
      </c>
      <c r="E536" s="16" t="s">
        <v>210</v>
      </c>
      <c r="F536" s="15" t="s">
        <v>268</v>
      </c>
      <c r="G536" s="142">
        <f>SUM(G537)</f>
        <v>0</v>
      </c>
      <c r="H536" s="135"/>
      <c r="I536" s="135"/>
      <c r="J536" s="135"/>
      <c r="K536" s="136"/>
      <c r="L536" s="136"/>
    </row>
    <row r="537" spans="1:12" ht="24.75" customHeight="1" hidden="1">
      <c r="A537" s="8" t="s">
        <v>269</v>
      </c>
      <c r="B537" s="28" t="s">
        <v>298</v>
      </c>
      <c r="C537" s="17" t="s">
        <v>201</v>
      </c>
      <c r="D537" s="17" t="s">
        <v>311</v>
      </c>
      <c r="E537" s="6" t="s">
        <v>210</v>
      </c>
      <c r="F537" s="6" t="s">
        <v>270</v>
      </c>
      <c r="G537" s="141">
        <f>SUM(G538)</f>
        <v>0</v>
      </c>
      <c r="H537" s="135"/>
      <c r="I537" s="135"/>
      <c r="J537" s="135"/>
      <c r="K537" s="136"/>
      <c r="L537" s="136"/>
    </row>
    <row r="538" spans="1:12" ht="36" customHeight="1" hidden="1">
      <c r="A538" s="47" t="s">
        <v>153</v>
      </c>
      <c r="B538" s="28" t="s">
        <v>298</v>
      </c>
      <c r="C538" s="17" t="s">
        <v>201</v>
      </c>
      <c r="D538" s="17" t="s">
        <v>311</v>
      </c>
      <c r="E538" s="6" t="s">
        <v>210</v>
      </c>
      <c r="F538" s="17" t="s">
        <v>154</v>
      </c>
      <c r="G538" s="134"/>
      <c r="H538" s="135"/>
      <c r="I538" s="135"/>
      <c r="J538" s="135"/>
      <c r="K538" s="136"/>
      <c r="L538" s="136"/>
    </row>
    <row r="539" spans="1:12" ht="50.25" customHeight="1" hidden="1">
      <c r="A539" s="50" t="s">
        <v>224</v>
      </c>
      <c r="B539" s="28" t="s">
        <v>298</v>
      </c>
      <c r="C539" s="15" t="s">
        <v>201</v>
      </c>
      <c r="D539" s="15" t="s">
        <v>311</v>
      </c>
      <c r="E539" s="15" t="s">
        <v>212</v>
      </c>
      <c r="F539" s="15" t="s">
        <v>281</v>
      </c>
      <c r="G539" s="132">
        <f>SUM(G540)</f>
        <v>0</v>
      </c>
      <c r="H539" s="135"/>
      <c r="I539" s="135"/>
      <c r="J539" s="135"/>
      <c r="K539" s="136"/>
      <c r="L539" s="136"/>
    </row>
    <row r="540" spans="1:12" ht="21.75" customHeight="1" hidden="1">
      <c r="A540" s="8" t="s">
        <v>267</v>
      </c>
      <c r="B540" s="28" t="s">
        <v>298</v>
      </c>
      <c r="C540" s="15" t="s">
        <v>201</v>
      </c>
      <c r="D540" s="15" t="s">
        <v>311</v>
      </c>
      <c r="E540" s="15" t="s">
        <v>212</v>
      </c>
      <c r="F540" s="15" t="s">
        <v>268</v>
      </c>
      <c r="G540" s="132">
        <f>SUM(G541)</f>
        <v>0</v>
      </c>
      <c r="H540" s="135"/>
      <c r="I540" s="135"/>
      <c r="J540" s="135"/>
      <c r="K540" s="136"/>
      <c r="L540" s="136"/>
    </row>
    <row r="541" spans="1:12" ht="29.25" customHeight="1" hidden="1">
      <c r="A541" s="8" t="s">
        <v>269</v>
      </c>
      <c r="B541" s="28" t="s">
        <v>298</v>
      </c>
      <c r="C541" s="17" t="s">
        <v>201</v>
      </c>
      <c r="D541" s="17" t="s">
        <v>311</v>
      </c>
      <c r="E541" s="17" t="s">
        <v>212</v>
      </c>
      <c r="F541" s="17" t="s">
        <v>270</v>
      </c>
      <c r="G541" s="134">
        <f>SUM(G542)</f>
        <v>0</v>
      </c>
      <c r="H541" s="135"/>
      <c r="I541" s="135"/>
      <c r="J541" s="135"/>
      <c r="K541" s="136"/>
      <c r="L541" s="136"/>
    </row>
    <row r="542" spans="1:12" ht="38.25" customHeight="1" hidden="1">
      <c r="A542" s="47" t="s">
        <v>153</v>
      </c>
      <c r="B542" s="28" t="s">
        <v>298</v>
      </c>
      <c r="C542" s="17" t="s">
        <v>201</v>
      </c>
      <c r="D542" s="17" t="s">
        <v>311</v>
      </c>
      <c r="E542" s="17" t="s">
        <v>212</v>
      </c>
      <c r="F542" s="17" t="s">
        <v>154</v>
      </c>
      <c r="G542" s="134"/>
      <c r="H542" s="135"/>
      <c r="I542" s="135"/>
      <c r="J542" s="135"/>
      <c r="K542" s="136"/>
      <c r="L542" s="136"/>
    </row>
    <row r="543" spans="1:12" ht="21" customHeight="1" hidden="1">
      <c r="A543" s="48" t="s">
        <v>178</v>
      </c>
      <c r="B543" s="28" t="s">
        <v>298</v>
      </c>
      <c r="C543" s="15" t="s">
        <v>201</v>
      </c>
      <c r="D543" s="15" t="s">
        <v>250</v>
      </c>
      <c r="E543" s="15" t="s">
        <v>200</v>
      </c>
      <c r="F543" s="15" t="s">
        <v>281</v>
      </c>
      <c r="G543" s="142">
        <f>SUM(G544)</f>
        <v>0</v>
      </c>
      <c r="H543" s="135"/>
      <c r="I543" s="135"/>
      <c r="J543" s="135"/>
      <c r="K543" s="136"/>
      <c r="L543" s="136"/>
    </row>
    <row r="544" spans="1:12" ht="37.5" customHeight="1" hidden="1">
      <c r="A544" s="48" t="s">
        <v>303</v>
      </c>
      <c r="B544" s="28" t="s">
        <v>298</v>
      </c>
      <c r="C544" s="17" t="s">
        <v>201</v>
      </c>
      <c r="D544" s="17" t="s">
        <v>250</v>
      </c>
      <c r="E544" s="17" t="s">
        <v>145</v>
      </c>
      <c r="F544" s="17" t="s">
        <v>281</v>
      </c>
      <c r="G544" s="141">
        <f>SUM(G545)</f>
        <v>0</v>
      </c>
      <c r="H544" s="135"/>
      <c r="I544" s="135"/>
      <c r="J544" s="135"/>
      <c r="K544" s="136"/>
      <c r="L544" s="136"/>
    </row>
    <row r="545" spans="1:12" ht="21" customHeight="1" hidden="1">
      <c r="A545" s="48" t="s">
        <v>310</v>
      </c>
      <c r="B545" s="28" t="s">
        <v>298</v>
      </c>
      <c r="C545" s="17" t="s">
        <v>201</v>
      </c>
      <c r="D545" s="17" t="s">
        <v>250</v>
      </c>
      <c r="E545" s="17" t="s">
        <v>256</v>
      </c>
      <c r="F545" s="17" t="s">
        <v>281</v>
      </c>
      <c r="G545" s="141">
        <f>SUM(G546+G550+G555)</f>
        <v>0</v>
      </c>
      <c r="H545" s="135"/>
      <c r="I545" s="135"/>
      <c r="J545" s="135"/>
      <c r="K545" s="136"/>
      <c r="L545" s="136"/>
    </row>
    <row r="546" spans="1:12" ht="50.25" customHeight="1" hidden="1">
      <c r="A546" s="9" t="s">
        <v>124</v>
      </c>
      <c r="B546" s="28" t="s">
        <v>298</v>
      </c>
      <c r="C546" s="15" t="s">
        <v>201</v>
      </c>
      <c r="D546" s="15" t="s">
        <v>250</v>
      </c>
      <c r="E546" s="15" t="s">
        <v>256</v>
      </c>
      <c r="F546" s="15" t="s">
        <v>125</v>
      </c>
      <c r="G546" s="142">
        <f>SUM(G547)</f>
        <v>0</v>
      </c>
      <c r="H546" s="135"/>
      <c r="I546" s="135"/>
      <c r="J546" s="135"/>
      <c r="K546" s="136"/>
      <c r="L546" s="136"/>
    </row>
    <row r="547" spans="1:12" ht="38.25" customHeight="1" hidden="1">
      <c r="A547" s="9" t="s">
        <v>265</v>
      </c>
      <c r="B547" s="28" t="s">
        <v>298</v>
      </c>
      <c r="C547" s="17" t="s">
        <v>201</v>
      </c>
      <c r="D547" s="17" t="s">
        <v>250</v>
      </c>
      <c r="E547" s="17" t="s">
        <v>256</v>
      </c>
      <c r="F547" s="17" t="s">
        <v>266</v>
      </c>
      <c r="G547" s="141">
        <f>SUM(G548:G549)</f>
        <v>0</v>
      </c>
      <c r="H547" s="135"/>
      <c r="I547" s="135"/>
      <c r="J547" s="135"/>
      <c r="K547" s="136"/>
      <c r="L547" s="136"/>
    </row>
    <row r="548" spans="1:12" ht="24" customHeight="1" hidden="1">
      <c r="A548" s="8" t="s">
        <v>261</v>
      </c>
      <c r="B548" s="28" t="s">
        <v>298</v>
      </c>
      <c r="C548" s="17" t="s">
        <v>201</v>
      </c>
      <c r="D548" s="17" t="s">
        <v>250</v>
      </c>
      <c r="E548" s="17" t="s">
        <v>256</v>
      </c>
      <c r="F548" s="17" t="s">
        <v>262</v>
      </c>
      <c r="G548" s="141"/>
      <c r="H548" s="135"/>
      <c r="I548" s="135"/>
      <c r="J548" s="135"/>
      <c r="K548" s="136"/>
      <c r="L548" s="136"/>
    </row>
    <row r="549" spans="1:12" ht="0.75" customHeight="1" hidden="1">
      <c r="A549" s="8" t="s">
        <v>263</v>
      </c>
      <c r="B549" s="28" t="s">
        <v>298</v>
      </c>
      <c r="C549" s="17" t="s">
        <v>201</v>
      </c>
      <c r="D549" s="17" t="s">
        <v>250</v>
      </c>
      <c r="E549" s="17" t="s">
        <v>256</v>
      </c>
      <c r="F549" s="17" t="s">
        <v>264</v>
      </c>
      <c r="G549" s="141"/>
      <c r="H549" s="135"/>
      <c r="I549" s="135"/>
      <c r="J549" s="135"/>
      <c r="K549" s="136"/>
      <c r="L549" s="136"/>
    </row>
    <row r="550" spans="1:12" ht="24" customHeight="1" hidden="1">
      <c r="A550" s="8" t="s">
        <v>267</v>
      </c>
      <c r="B550" s="28" t="s">
        <v>298</v>
      </c>
      <c r="C550" s="15" t="s">
        <v>201</v>
      </c>
      <c r="D550" s="15" t="s">
        <v>250</v>
      </c>
      <c r="E550" s="15" t="s">
        <v>256</v>
      </c>
      <c r="F550" s="15" t="s">
        <v>268</v>
      </c>
      <c r="G550" s="142">
        <f>SUM(G551)</f>
        <v>0</v>
      </c>
      <c r="H550" s="135"/>
      <c r="I550" s="135"/>
      <c r="J550" s="135"/>
      <c r="K550" s="136"/>
      <c r="L550" s="136"/>
    </row>
    <row r="551" spans="1:12" ht="24" customHeight="1" hidden="1">
      <c r="A551" s="8" t="s">
        <v>269</v>
      </c>
      <c r="B551" s="28" t="s">
        <v>298</v>
      </c>
      <c r="C551" s="17" t="s">
        <v>201</v>
      </c>
      <c r="D551" s="17" t="s">
        <v>250</v>
      </c>
      <c r="E551" s="17" t="s">
        <v>256</v>
      </c>
      <c r="F551" s="17" t="s">
        <v>270</v>
      </c>
      <c r="G551" s="141">
        <f>SUM(G552:G554)</f>
        <v>0</v>
      </c>
      <c r="H551" s="135"/>
      <c r="I551" s="135"/>
      <c r="J551" s="135"/>
      <c r="K551" s="136"/>
      <c r="L551" s="136"/>
    </row>
    <row r="552" spans="1:12" ht="33.75" customHeight="1" hidden="1">
      <c r="A552" s="9" t="s">
        <v>150</v>
      </c>
      <c r="B552" s="28" t="s">
        <v>298</v>
      </c>
      <c r="C552" s="17" t="s">
        <v>201</v>
      </c>
      <c r="D552" s="17" t="s">
        <v>250</v>
      </c>
      <c r="E552" s="17" t="s">
        <v>256</v>
      </c>
      <c r="F552" s="17" t="s">
        <v>272</v>
      </c>
      <c r="G552" s="141"/>
      <c r="H552" s="135"/>
      <c r="I552" s="135"/>
      <c r="J552" s="135"/>
      <c r="K552" s="136"/>
      <c r="L552" s="136"/>
    </row>
    <row r="553" spans="1:12" ht="24" customHeight="1" hidden="1">
      <c r="A553" s="9" t="s">
        <v>151</v>
      </c>
      <c r="B553" s="28" t="s">
        <v>298</v>
      </c>
      <c r="C553" s="17" t="s">
        <v>201</v>
      </c>
      <c r="D553" s="17" t="s">
        <v>250</v>
      </c>
      <c r="E553" s="17" t="s">
        <v>256</v>
      </c>
      <c r="F553" s="17" t="s">
        <v>152</v>
      </c>
      <c r="G553" s="141"/>
      <c r="H553" s="135"/>
      <c r="I553" s="135"/>
      <c r="J553" s="135"/>
      <c r="K553" s="136"/>
      <c r="L553" s="136"/>
    </row>
    <row r="554" spans="1:12" ht="35.25" customHeight="1" hidden="1">
      <c r="A554" s="47" t="s">
        <v>153</v>
      </c>
      <c r="B554" s="28" t="s">
        <v>298</v>
      </c>
      <c r="C554" s="17" t="s">
        <v>201</v>
      </c>
      <c r="D554" s="17" t="s">
        <v>250</v>
      </c>
      <c r="E554" s="17" t="s">
        <v>256</v>
      </c>
      <c r="F554" s="17" t="s">
        <v>154</v>
      </c>
      <c r="G554" s="141"/>
      <c r="H554" s="135"/>
      <c r="I554" s="135"/>
      <c r="J554" s="135"/>
      <c r="K554" s="136"/>
      <c r="L554" s="136"/>
    </row>
    <row r="555" spans="1:12" ht="24" customHeight="1" hidden="1">
      <c r="A555" s="8" t="s">
        <v>234</v>
      </c>
      <c r="B555" s="28" t="s">
        <v>298</v>
      </c>
      <c r="C555" s="15" t="s">
        <v>201</v>
      </c>
      <c r="D555" s="15" t="s">
        <v>250</v>
      </c>
      <c r="E555" s="15" t="s">
        <v>256</v>
      </c>
      <c r="F555" s="15" t="s">
        <v>235</v>
      </c>
      <c r="G555" s="142">
        <f>SUM(G556)</f>
        <v>0</v>
      </c>
      <c r="H555" s="135"/>
      <c r="I555" s="135"/>
      <c r="J555" s="135"/>
      <c r="K555" s="136"/>
      <c r="L555" s="136"/>
    </row>
    <row r="556" spans="1:12" ht="38.25" customHeight="1" hidden="1">
      <c r="A556" s="9" t="s">
        <v>117</v>
      </c>
      <c r="B556" s="28" t="s">
        <v>298</v>
      </c>
      <c r="C556" s="17" t="s">
        <v>201</v>
      </c>
      <c r="D556" s="17" t="s">
        <v>250</v>
      </c>
      <c r="E556" s="17" t="s">
        <v>256</v>
      </c>
      <c r="F556" s="17" t="s">
        <v>236</v>
      </c>
      <c r="G556" s="141">
        <f>SUM(G557)</f>
        <v>0</v>
      </c>
      <c r="H556" s="135"/>
      <c r="I556" s="135"/>
      <c r="J556" s="135"/>
      <c r="K556" s="136"/>
      <c r="L556" s="136"/>
    </row>
    <row r="557" spans="1:12" ht="17.25" customHeight="1" hidden="1">
      <c r="A557" s="47" t="s">
        <v>168</v>
      </c>
      <c r="B557" s="28" t="s">
        <v>298</v>
      </c>
      <c r="C557" s="17" t="s">
        <v>201</v>
      </c>
      <c r="D557" s="17" t="s">
        <v>250</v>
      </c>
      <c r="E557" s="17" t="s">
        <v>256</v>
      </c>
      <c r="F557" s="17" t="s">
        <v>118</v>
      </c>
      <c r="G557" s="141"/>
      <c r="H557" s="135"/>
      <c r="I557" s="135"/>
      <c r="J557" s="135"/>
      <c r="K557" s="136"/>
      <c r="L557" s="136"/>
    </row>
    <row r="558" spans="1:12" ht="17.25" customHeight="1" hidden="1">
      <c r="A558" s="47"/>
      <c r="B558" s="28" t="s">
        <v>298</v>
      </c>
      <c r="C558" s="17"/>
      <c r="D558" s="17"/>
      <c r="E558" s="17"/>
      <c r="F558" s="17"/>
      <c r="G558" s="141"/>
      <c r="H558" s="135"/>
      <c r="I558" s="135"/>
      <c r="J558" s="135"/>
      <c r="K558" s="136"/>
      <c r="L558" s="136"/>
    </row>
    <row r="559" spans="1:12" ht="17.25" customHeight="1" hidden="1">
      <c r="A559" s="49" t="s">
        <v>313</v>
      </c>
      <c r="B559" s="28" t="s">
        <v>298</v>
      </c>
      <c r="C559" s="16" t="s">
        <v>288</v>
      </c>
      <c r="D559" s="16" t="s">
        <v>283</v>
      </c>
      <c r="E559" s="16" t="s">
        <v>280</v>
      </c>
      <c r="F559" s="16" t="s">
        <v>289</v>
      </c>
      <c r="G559" s="148">
        <f>SUM(G560)</f>
        <v>0</v>
      </c>
      <c r="H559" s="135"/>
      <c r="I559" s="135"/>
      <c r="J559" s="135"/>
      <c r="K559" s="136"/>
      <c r="L559" s="136"/>
    </row>
    <row r="560" spans="1:12" ht="17.25" customHeight="1" hidden="1">
      <c r="A560" s="49" t="s">
        <v>203</v>
      </c>
      <c r="B560" s="28" t="s">
        <v>298</v>
      </c>
      <c r="C560" s="16" t="s">
        <v>288</v>
      </c>
      <c r="D560" s="16" t="s">
        <v>181</v>
      </c>
      <c r="E560" s="16" t="s">
        <v>280</v>
      </c>
      <c r="F560" s="16" t="s">
        <v>281</v>
      </c>
      <c r="G560" s="148">
        <f>SUM(G561)</f>
        <v>0</v>
      </c>
      <c r="H560" s="135"/>
      <c r="I560" s="135"/>
      <c r="J560" s="135"/>
      <c r="K560" s="136"/>
      <c r="L560" s="136"/>
    </row>
    <row r="561" spans="1:12" ht="1.5" customHeight="1" hidden="1">
      <c r="A561" s="48" t="s">
        <v>140</v>
      </c>
      <c r="B561" s="28" t="s">
        <v>298</v>
      </c>
      <c r="C561" s="17" t="s">
        <v>288</v>
      </c>
      <c r="D561" s="17" t="s">
        <v>181</v>
      </c>
      <c r="E561" s="17" t="s">
        <v>286</v>
      </c>
      <c r="F561" s="17" t="s">
        <v>281</v>
      </c>
      <c r="G561" s="145">
        <f>SUM(G563)</f>
        <v>0</v>
      </c>
      <c r="H561" s="135"/>
      <c r="I561" s="135"/>
      <c r="J561" s="135"/>
      <c r="K561" s="136"/>
      <c r="L561" s="136"/>
    </row>
    <row r="562" spans="1:12" ht="37.5" customHeight="1" hidden="1">
      <c r="A562" s="48" t="s">
        <v>301</v>
      </c>
      <c r="B562" s="28" t="s">
        <v>298</v>
      </c>
      <c r="C562" s="17" t="s">
        <v>288</v>
      </c>
      <c r="D562" s="17" t="s">
        <v>181</v>
      </c>
      <c r="E562" s="17" t="s">
        <v>172</v>
      </c>
      <c r="F562" s="17" t="s">
        <v>281</v>
      </c>
      <c r="G562" s="145">
        <f>SUM(G563)</f>
        <v>0</v>
      </c>
      <c r="H562" s="135"/>
      <c r="I562" s="135"/>
      <c r="J562" s="135"/>
      <c r="K562" s="136"/>
      <c r="L562" s="136"/>
    </row>
    <row r="563" spans="1:12" ht="52.5" customHeight="1" hidden="1">
      <c r="A563" s="47" t="s">
        <v>112</v>
      </c>
      <c r="B563" s="28" t="s">
        <v>298</v>
      </c>
      <c r="C563" s="15" t="s">
        <v>288</v>
      </c>
      <c r="D563" s="15" t="s">
        <v>181</v>
      </c>
      <c r="E563" s="15" t="s">
        <v>172</v>
      </c>
      <c r="F563" s="15" t="s">
        <v>293</v>
      </c>
      <c r="G563" s="132">
        <f>SUM(G564)</f>
        <v>0</v>
      </c>
      <c r="H563" s="135"/>
      <c r="I563" s="135"/>
      <c r="J563" s="135"/>
      <c r="K563" s="136"/>
      <c r="L563" s="136"/>
    </row>
    <row r="564" spans="1:12" ht="22.5" customHeight="1" hidden="1">
      <c r="A564" s="47" t="s">
        <v>294</v>
      </c>
      <c r="B564" s="28" t="s">
        <v>298</v>
      </c>
      <c r="C564" s="15" t="s">
        <v>288</v>
      </c>
      <c r="D564" s="15" t="s">
        <v>181</v>
      </c>
      <c r="E564" s="15" t="s">
        <v>172</v>
      </c>
      <c r="F564" s="15" t="s">
        <v>295</v>
      </c>
      <c r="G564" s="132">
        <f>SUM(G565)</f>
        <v>0</v>
      </c>
      <c r="H564" s="135"/>
      <c r="I564" s="135"/>
      <c r="J564" s="135"/>
      <c r="K564" s="136"/>
      <c r="L564" s="136"/>
    </row>
    <row r="565" spans="1:12" ht="48.75" customHeight="1" hidden="1">
      <c r="A565" s="48" t="s">
        <v>174</v>
      </c>
      <c r="B565" s="28" t="s">
        <v>298</v>
      </c>
      <c r="C565" s="17" t="s">
        <v>288</v>
      </c>
      <c r="D565" s="17" t="s">
        <v>181</v>
      </c>
      <c r="E565" s="17" t="s">
        <v>172</v>
      </c>
      <c r="F565" s="17" t="s">
        <v>194</v>
      </c>
      <c r="G565" s="134">
        <v>0</v>
      </c>
      <c r="H565" s="135"/>
      <c r="I565" s="135"/>
      <c r="J565" s="135"/>
      <c r="K565" s="136"/>
      <c r="L565" s="136"/>
    </row>
    <row r="566" spans="1:12" s="5" customFormat="1" ht="21" customHeight="1" hidden="1">
      <c r="A566" s="59" t="s">
        <v>180</v>
      </c>
      <c r="B566" s="55" t="s">
        <v>298</v>
      </c>
      <c r="C566" s="15" t="s">
        <v>179</v>
      </c>
      <c r="D566" s="15" t="s">
        <v>283</v>
      </c>
      <c r="E566" s="15" t="s">
        <v>280</v>
      </c>
      <c r="F566" s="15" t="s">
        <v>281</v>
      </c>
      <c r="G566" s="132">
        <f>SUM(G568)</f>
        <v>0</v>
      </c>
      <c r="H566" s="149"/>
      <c r="I566" s="149"/>
      <c r="J566" s="149"/>
      <c r="K566" s="150"/>
      <c r="L566" s="150"/>
    </row>
    <row r="567" spans="1:12" s="5" customFormat="1" ht="27" customHeight="1" hidden="1">
      <c r="A567" s="59" t="s">
        <v>315</v>
      </c>
      <c r="B567" s="55" t="s">
        <v>298</v>
      </c>
      <c r="C567" s="15" t="s">
        <v>179</v>
      </c>
      <c r="D567" s="15" t="s">
        <v>311</v>
      </c>
      <c r="E567" s="15" t="s">
        <v>280</v>
      </c>
      <c r="F567" s="15" t="s">
        <v>281</v>
      </c>
      <c r="G567" s="132">
        <v>0</v>
      </c>
      <c r="H567" s="149"/>
      <c r="I567" s="149"/>
      <c r="J567" s="149"/>
      <c r="K567" s="150"/>
      <c r="L567" s="150"/>
    </row>
    <row r="568" spans="1:12" ht="13.5" customHeight="1" hidden="1">
      <c r="A568" s="51" t="s">
        <v>188</v>
      </c>
      <c r="B568" s="28" t="s">
        <v>298</v>
      </c>
      <c r="C568" s="17" t="s">
        <v>179</v>
      </c>
      <c r="D568" s="17" t="s">
        <v>311</v>
      </c>
      <c r="E568" s="17" t="s">
        <v>284</v>
      </c>
      <c r="F568" s="17" t="s">
        <v>281</v>
      </c>
      <c r="G568" s="134">
        <f>SUM(G569)</f>
        <v>0</v>
      </c>
      <c r="H568" s="135"/>
      <c r="I568" s="135"/>
      <c r="J568" s="135"/>
      <c r="K568" s="136"/>
      <c r="L568" s="136"/>
    </row>
    <row r="569" spans="1:12" ht="14.25" customHeight="1" hidden="1">
      <c r="A569" s="51" t="s">
        <v>285</v>
      </c>
      <c r="B569" s="28" t="s">
        <v>298</v>
      </c>
      <c r="C569" s="17" t="s">
        <v>179</v>
      </c>
      <c r="D569" s="17" t="s">
        <v>311</v>
      </c>
      <c r="E569" s="17" t="s">
        <v>169</v>
      </c>
      <c r="F569" s="17" t="s">
        <v>281</v>
      </c>
      <c r="G569" s="134">
        <f>SUM(G570)</f>
        <v>0</v>
      </c>
      <c r="H569" s="135"/>
      <c r="I569" s="135"/>
      <c r="J569" s="135"/>
      <c r="K569" s="136"/>
      <c r="L569" s="136"/>
    </row>
    <row r="570" spans="1:12" ht="14.25" customHeight="1" hidden="1">
      <c r="A570" s="48" t="s">
        <v>165</v>
      </c>
      <c r="B570" s="28" t="s">
        <v>298</v>
      </c>
      <c r="C570" s="17" t="s">
        <v>179</v>
      </c>
      <c r="D570" s="17" t="s">
        <v>311</v>
      </c>
      <c r="E570" s="17" t="s">
        <v>169</v>
      </c>
      <c r="F570" s="17" t="s">
        <v>316</v>
      </c>
      <c r="G570" s="134">
        <v>0</v>
      </c>
      <c r="H570" s="135"/>
      <c r="I570" s="135"/>
      <c r="J570" s="135"/>
      <c r="K570" s="136"/>
      <c r="L570" s="136"/>
    </row>
    <row r="571" spans="1:12" ht="14.25" customHeight="1" hidden="1">
      <c r="A571" s="48" t="s">
        <v>317</v>
      </c>
      <c r="B571" s="28" t="s">
        <v>298</v>
      </c>
      <c r="C571" s="17" t="s">
        <v>179</v>
      </c>
      <c r="D571" s="17" t="s">
        <v>311</v>
      </c>
      <c r="E571" s="17" t="s">
        <v>169</v>
      </c>
      <c r="F571" s="17" t="s">
        <v>166</v>
      </c>
      <c r="G571" s="134">
        <v>0</v>
      </c>
      <c r="H571" s="135"/>
      <c r="I571" s="135"/>
      <c r="J571" s="135"/>
      <c r="K571" s="136"/>
      <c r="L571" s="136"/>
    </row>
    <row r="572" spans="1:12" ht="0.75" customHeight="1" hidden="1">
      <c r="A572" s="48" t="s">
        <v>147</v>
      </c>
      <c r="B572" s="28" t="s">
        <v>298</v>
      </c>
      <c r="C572" s="15" t="s">
        <v>201</v>
      </c>
      <c r="D572" s="15" t="s">
        <v>283</v>
      </c>
      <c r="E572" s="15" t="s">
        <v>280</v>
      </c>
      <c r="F572" s="15" t="s">
        <v>281</v>
      </c>
      <c r="G572" s="134"/>
      <c r="H572" s="135"/>
      <c r="I572" s="135"/>
      <c r="J572" s="135"/>
      <c r="K572" s="136"/>
      <c r="L572" s="136"/>
    </row>
    <row r="573" spans="1:12" ht="19.5" customHeight="1" hidden="1">
      <c r="A573" s="48" t="s">
        <v>146</v>
      </c>
      <c r="B573" s="28" t="s">
        <v>298</v>
      </c>
      <c r="C573" s="17" t="s">
        <v>201</v>
      </c>
      <c r="D573" s="17" t="s">
        <v>250</v>
      </c>
      <c r="E573" s="17" t="s">
        <v>280</v>
      </c>
      <c r="F573" s="17" t="s">
        <v>281</v>
      </c>
      <c r="G573" s="134"/>
      <c r="H573" s="135"/>
      <c r="I573" s="135"/>
      <c r="J573" s="135"/>
      <c r="K573" s="136"/>
      <c r="L573" s="136"/>
    </row>
    <row r="574" spans="1:12" ht="19.5" customHeight="1" hidden="1">
      <c r="A574" s="9" t="s">
        <v>148</v>
      </c>
      <c r="B574" s="28" t="s">
        <v>298</v>
      </c>
      <c r="C574" s="17" t="s">
        <v>201</v>
      </c>
      <c r="D574" s="17" t="s">
        <v>250</v>
      </c>
      <c r="E574" s="17" t="s">
        <v>190</v>
      </c>
      <c r="F574" s="17" t="s">
        <v>281</v>
      </c>
      <c r="G574" s="134"/>
      <c r="H574" s="135"/>
      <c r="I574" s="135"/>
      <c r="J574" s="135"/>
      <c r="K574" s="136"/>
      <c r="L574" s="136"/>
    </row>
    <row r="575" spans="1:12" ht="15" customHeight="1" hidden="1">
      <c r="A575" s="9" t="s">
        <v>209</v>
      </c>
      <c r="B575" s="28" t="s">
        <v>298</v>
      </c>
      <c r="C575" s="17" t="s">
        <v>201</v>
      </c>
      <c r="D575" s="17" t="s">
        <v>250</v>
      </c>
      <c r="E575" s="17" t="s">
        <v>190</v>
      </c>
      <c r="F575" s="17" t="s">
        <v>191</v>
      </c>
      <c r="G575" s="134"/>
      <c r="H575" s="135"/>
      <c r="I575" s="135"/>
      <c r="J575" s="135"/>
      <c r="K575" s="136"/>
      <c r="L575" s="136"/>
    </row>
    <row r="576" spans="1:12" ht="15.75" customHeight="1">
      <c r="A576" s="52" t="s">
        <v>277</v>
      </c>
      <c r="B576" s="28"/>
      <c r="C576" s="25"/>
      <c r="D576" s="25"/>
      <c r="E576" s="25"/>
      <c r="F576" s="25"/>
      <c r="G576" s="131">
        <f>G14+G69+G159+G170+G188+G215+G489+G502+G515</f>
        <v>6360.0689999999995</v>
      </c>
      <c r="H576" s="131">
        <f>H14+H69+H159+H170+H188+H215+H489+H502+H515</f>
        <v>780</v>
      </c>
      <c r="I576" s="131">
        <f>I14+I69+I159+I170+I188+I215+I489+I502+I515</f>
        <v>780</v>
      </c>
      <c r="J576" s="131">
        <f>J14+J69+J159+J170+J188+J215+J489+J502+J515</f>
        <v>780</v>
      </c>
      <c r="K576" s="131">
        <f>K14+K69+K159+K170+K188+K215+K489+K502+K515+K528</f>
        <v>4395.275</v>
      </c>
      <c r="L576" s="131">
        <f>L14+L69+L159+L170+L188+L215+L489+L502+L515+L528</f>
        <v>4619.679</v>
      </c>
    </row>
    <row r="578" ht="12.75">
      <c r="G578" s="130"/>
    </row>
    <row r="579" spans="1:5" ht="18.75">
      <c r="A579" s="198"/>
      <c r="B579" s="198"/>
      <c r="C579" s="199"/>
      <c r="D579" s="199"/>
      <c r="E579" s="199"/>
    </row>
    <row r="610" ht="0.75" customHeight="1"/>
    <row r="611" ht="12.75" hidden="1"/>
    <row r="612" ht="12.75" hidden="1"/>
    <row r="613" ht="5.25" customHeight="1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" customHeight="1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" customHeight="1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9.75" customHeight="1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.5" customHeight="1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0.75" customHeight="1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1.25" customHeight="1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0.75" customHeight="1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0.75" customHeight="1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" customHeight="1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0.75" customHeight="1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" customHeight="1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" customHeight="1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.5" customHeight="1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0.75" customHeight="1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0.75" customHeight="1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3.75" customHeight="1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" customHeight="1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" customHeight="1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0.75" customHeight="1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9" customHeight="1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0.5" customHeight="1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0.5" customHeight="1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" customHeight="1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1.25" customHeight="1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8.25" customHeight="1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1.25" customHeight="1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0.5" customHeight="1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0.5" customHeight="1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0.5" customHeight="1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0.75" customHeight="1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" customHeight="1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" customHeight="1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9.75" customHeight="1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" customHeight="1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1.25" customHeight="1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" customHeight="1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0.5" customHeight="1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0.75" customHeight="1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2.25" customHeight="1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9" customHeight="1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" customHeight="1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1.25" customHeight="1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2.25" customHeight="1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" customHeight="1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0.5" customHeight="1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" customHeight="1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1.25" customHeight="1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0.5" customHeight="1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" customHeight="1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.5" customHeight="1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" customHeight="1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1.25" customHeight="1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" customHeight="1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1.25" customHeight="1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1.25" customHeight="1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" customHeight="1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" customHeight="1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.5" customHeight="1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" customHeight="1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2.25" customHeight="1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0.75" customHeight="1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.5" customHeight="1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0.75" customHeight="1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1.25" customHeight="1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" customHeight="1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0.75" customHeight="1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0.75" customHeight="1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" customHeight="1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1.25" customHeight="1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0.5" customHeight="1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0.75" customHeight="1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1.25" customHeight="1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2.25" customHeight="1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" customHeight="1" hidden="1"/>
  </sheetData>
  <sheetProtection/>
  <mergeCells count="22">
    <mergeCell ref="L11:L12"/>
    <mergeCell ref="F11:F12"/>
    <mergeCell ref="G11:G12"/>
    <mergeCell ref="E24:E26"/>
    <mergeCell ref="F24:F26"/>
    <mergeCell ref="G24:G26"/>
    <mergeCell ref="K11:K12"/>
    <mergeCell ref="E11:E12"/>
    <mergeCell ref="D11:D12"/>
    <mergeCell ref="A24:A26"/>
    <mergeCell ref="C24:C26"/>
    <mergeCell ref="D24:D26"/>
    <mergeCell ref="A11:A12"/>
    <mergeCell ref="B11:B12"/>
    <mergeCell ref="C11:C12"/>
    <mergeCell ref="C1:J1"/>
    <mergeCell ref="A7:G7"/>
    <mergeCell ref="A9:F9"/>
    <mergeCell ref="F10:G10"/>
    <mergeCell ref="C2:L2"/>
    <mergeCell ref="C3:L3"/>
    <mergeCell ref="D4:L4"/>
  </mergeCells>
  <printOptions/>
  <pageMargins left="0.9055118110236221" right="0" top="0.31496062992125984" bottom="0.2362204724409449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2014-05-07T04:42:09Z</cp:lastPrinted>
  <dcterms:created xsi:type="dcterms:W3CDTF">1999-10-28T10:18:25Z</dcterms:created>
  <dcterms:modified xsi:type="dcterms:W3CDTF">2014-05-07T04:43:00Z</dcterms:modified>
  <cp:category/>
  <cp:version/>
  <cp:contentType/>
  <cp:contentStatus/>
</cp:coreProperties>
</file>